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dern 14\Downloads\"/>
    </mc:Choice>
  </mc:AlternateContent>
  <xr:revisionPtr revIDLastSave="0" documentId="13_ncr:1_{A0D04C42-DF87-4DDE-AA8A-720962CE2ACF}" xr6:coauthVersionLast="47" xr6:coauthVersionMax="47" xr10:uidLastSave="{00000000-0000-0000-0000-000000000000}"/>
  <bookViews>
    <workbookView xWindow="-110" yWindow="-110" windowWidth="19420" windowHeight="10300" activeTab="5" xr2:uid="{2A771ED4-6961-4387-BD60-5C0A99E3EBA5}"/>
  </bookViews>
  <sheets>
    <sheet name="Table 1" sheetId="9" r:id="rId1"/>
    <sheet name="Table 2" sheetId="8" r:id="rId2"/>
    <sheet name="Table 3" sheetId="7" r:id="rId3"/>
    <sheet name="Table 4" sheetId="4" r:id="rId4"/>
    <sheet name="Table 5" sheetId="3" r:id="rId5"/>
    <sheet name="Table 6" sheetId="10" r:id="rId6"/>
  </sheets>
  <externalReferences>
    <externalReference r:id="rId7"/>
  </externalReferences>
  <definedNames>
    <definedName name="_xlnm._FilterDatabase" localSheetId="0" hidden="1">'Table 1'!$AJ$6:$AS$222</definedName>
    <definedName name="_xlnm._FilterDatabase" localSheetId="5" hidden="1">'Table 6'!$B$5:$C$245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222" i="9" l="1"/>
  <c r="AQ222" i="9"/>
  <c r="AO222" i="9"/>
  <c r="AM222" i="9"/>
  <c r="AK222" i="9"/>
  <c r="AI222" i="9"/>
  <c r="AG222" i="9"/>
  <c r="AE222" i="9"/>
  <c r="Z222" i="9"/>
  <c r="Y222" i="9"/>
  <c r="X222" i="9"/>
  <c r="W222" i="9"/>
  <c r="V222" i="9"/>
  <c r="U222" i="9"/>
  <c r="T222" i="9"/>
  <c r="Q222" i="9"/>
  <c r="S222" i="9" s="1"/>
  <c r="P222" i="9"/>
  <c r="G222" i="9"/>
  <c r="AS221" i="9"/>
  <c r="AQ221" i="9"/>
  <c r="AO221" i="9"/>
  <c r="AM221" i="9"/>
  <c r="AK221" i="9"/>
  <c r="AI221" i="9"/>
  <c r="AG221" i="9"/>
  <c r="AE221" i="9"/>
  <c r="Z221" i="9"/>
  <c r="Y221" i="9"/>
  <c r="X221" i="9"/>
  <c r="W221" i="9"/>
  <c r="V221" i="9"/>
  <c r="U221" i="9"/>
  <c r="T221" i="9"/>
  <c r="Q221" i="9"/>
  <c r="S221" i="9" s="1"/>
  <c r="P221" i="9"/>
  <c r="G221" i="9"/>
  <c r="AS220" i="9"/>
  <c r="AQ220" i="9"/>
  <c r="AO220" i="9"/>
  <c r="AM220" i="9"/>
  <c r="AK220" i="9"/>
  <c r="AI220" i="9"/>
  <c r="AG220" i="9"/>
  <c r="AE220" i="9"/>
  <c r="Z220" i="9"/>
  <c r="Y220" i="9"/>
  <c r="X220" i="9"/>
  <c r="W220" i="9"/>
  <c r="V220" i="9"/>
  <c r="U220" i="9"/>
  <c r="T220" i="9"/>
  <c r="Q220" i="9"/>
  <c r="S220" i="9" s="1"/>
  <c r="P220" i="9"/>
  <c r="G220" i="9"/>
  <c r="AS219" i="9"/>
  <c r="AQ219" i="9"/>
  <c r="AO219" i="9"/>
  <c r="AM219" i="9"/>
  <c r="AK219" i="9"/>
  <c r="AI219" i="9"/>
  <c r="AG219" i="9"/>
  <c r="AE219" i="9"/>
  <c r="Z219" i="9"/>
  <c r="Y219" i="9"/>
  <c r="X219" i="9"/>
  <c r="W219" i="9"/>
  <c r="V219" i="9"/>
  <c r="U219" i="9"/>
  <c r="T219" i="9"/>
  <c r="Q219" i="9"/>
  <c r="S219" i="9" s="1"/>
  <c r="P219" i="9"/>
  <c r="G219" i="9"/>
  <c r="AS218" i="9"/>
  <c r="AQ218" i="9"/>
  <c r="AO218" i="9"/>
  <c r="AM218" i="9"/>
  <c r="AK218" i="9"/>
  <c r="AI218" i="9"/>
  <c r="AG218" i="9"/>
  <c r="AE218" i="9"/>
  <c r="Z218" i="9"/>
  <c r="Y218" i="9"/>
  <c r="X218" i="9"/>
  <c r="W218" i="9"/>
  <c r="V218" i="9"/>
  <c r="U218" i="9"/>
  <c r="T218" i="9"/>
  <c r="S218" i="9"/>
  <c r="Q218" i="9"/>
  <c r="P218" i="9"/>
  <c r="G218" i="9"/>
  <c r="AS217" i="9"/>
  <c r="AQ217" i="9"/>
  <c r="AO217" i="9"/>
  <c r="AM217" i="9"/>
  <c r="AK217" i="9"/>
  <c r="AI217" i="9"/>
  <c r="AG217" i="9"/>
  <c r="AE217" i="9"/>
  <c r="Z217" i="9"/>
  <c r="Y217" i="9"/>
  <c r="X217" i="9"/>
  <c r="W217" i="9"/>
  <c r="V217" i="9"/>
  <c r="U217" i="9"/>
  <c r="T217" i="9"/>
  <c r="Q217" i="9"/>
  <c r="S217" i="9" s="1"/>
  <c r="P217" i="9"/>
  <c r="G217" i="9"/>
  <c r="AS216" i="9"/>
  <c r="AQ216" i="9"/>
  <c r="AO216" i="9"/>
  <c r="AM216" i="9"/>
  <c r="AK216" i="9"/>
  <c r="AI216" i="9"/>
  <c r="AG216" i="9"/>
  <c r="AE216" i="9"/>
  <c r="Z216" i="9"/>
  <c r="Y216" i="9"/>
  <c r="X216" i="9"/>
  <c r="W216" i="9"/>
  <c r="V216" i="9"/>
  <c r="U216" i="9"/>
  <c r="T216" i="9"/>
  <c r="S216" i="9"/>
  <c r="Q216" i="9"/>
  <c r="P216" i="9"/>
  <c r="G216" i="9"/>
  <c r="AS215" i="9"/>
  <c r="AQ215" i="9"/>
  <c r="AO215" i="9"/>
  <c r="AM215" i="9"/>
  <c r="AK215" i="9"/>
  <c r="AI215" i="9"/>
  <c r="AG215" i="9"/>
  <c r="AE215" i="9"/>
  <c r="Z215" i="9"/>
  <c r="Y215" i="9"/>
  <c r="X215" i="9"/>
  <c r="W215" i="9"/>
  <c r="V215" i="9"/>
  <c r="U215" i="9"/>
  <c r="T215" i="9"/>
  <c r="Q215" i="9"/>
  <c r="S215" i="9" s="1"/>
  <c r="P215" i="9"/>
  <c r="G215" i="9"/>
  <c r="AS214" i="9"/>
  <c r="AQ214" i="9"/>
  <c r="AO214" i="9"/>
  <c r="AM214" i="9"/>
  <c r="AK214" i="9"/>
  <c r="AI214" i="9"/>
  <c r="AG214" i="9"/>
  <c r="AE214" i="9"/>
  <c r="Z214" i="9"/>
  <c r="Y214" i="9"/>
  <c r="X214" i="9"/>
  <c r="W214" i="9"/>
  <c r="V214" i="9"/>
  <c r="U214" i="9"/>
  <c r="T214" i="9"/>
  <c r="S214" i="9"/>
  <c r="Q214" i="9"/>
  <c r="P214" i="9"/>
  <c r="G214" i="9"/>
  <c r="AS213" i="9"/>
  <c r="AQ213" i="9"/>
  <c r="AO213" i="9"/>
  <c r="AM213" i="9"/>
  <c r="AK213" i="9"/>
  <c r="AI213" i="9"/>
  <c r="AG213" i="9"/>
  <c r="AE213" i="9"/>
  <c r="Z213" i="9"/>
  <c r="Y213" i="9"/>
  <c r="X213" i="9"/>
  <c r="W213" i="9"/>
  <c r="V213" i="9"/>
  <c r="U213" i="9"/>
  <c r="T213" i="9"/>
  <c r="Q213" i="9"/>
  <c r="S213" i="9" s="1"/>
  <c r="P213" i="9"/>
  <c r="G213" i="9"/>
  <c r="AS212" i="9"/>
  <c r="AQ212" i="9"/>
  <c r="AO212" i="9"/>
  <c r="AM212" i="9"/>
  <c r="AK212" i="9"/>
  <c r="AI212" i="9"/>
  <c r="AG212" i="9"/>
  <c r="AE212" i="9"/>
  <c r="Z212" i="9"/>
  <c r="Y212" i="9"/>
  <c r="X212" i="9"/>
  <c r="W212" i="9"/>
  <c r="V212" i="9"/>
  <c r="U212" i="9"/>
  <c r="T212" i="9"/>
  <c r="S212" i="9"/>
  <c r="Q212" i="9"/>
  <c r="P212" i="9"/>
  <c r="G212" i="9"/>
  <c r="AS211" i="9"/>
  <c r="AQ211" i="9"/>
  <c r="AO211" i="9"/>
  <c r="AM211" i="9"/>
  <c r="AK211" i="9"/>
  <c r="AI211" i="9"/>
  <c r="AG211" i="9"/>
  <c r="AE211" i="9"/>
  <c r="Z211" i="9"/>
  <c r="Y211" i="9"/>
  <c r="X211" i="9"/>
  <c r="W211" i="9"/>
  <c r="V211" i="9"/>
  <c r="U211" i="9"/>
  <c r="T211" i="9"/>
  <c r="Q211" i="9"/>
  <c r="S211" i="9" s="1"/>
  <c r="P211" i="9"/>
  <c r="G211" i="9"/>
  <c r="AS210" i="9"/>
  <c r="AQ210" i="9"/>
  <c r="AO210" i="9"/>
  <c r="AM210" i="9"/>
  <c r="AK210" i="9"/>
  <c r="AI210" i="9"/>
  <c r="AG210" i="9"/>
  <c r="AE210" i="9"/>
  <c r="Z210" i="9"/>
  <c r="Y210" i="9"/>
  <c r="X210" i="9"/>
  <c r="W210" i="9"/>
  <c r="V210" i="9"/>
  <c r="U210" i="9"/>
  <c r="T210" i="9"/>
  <c r="S210" i="9"/>
  <c r="Q210" i="9"/>
  <c r="P210" i="9"/>
  <c r="G210" i="9"/>
  <c r="AS209" i="9"/>
  <c r="AQ209" i="9"/>
  <c r="AO209" i="9"/>
  <c r="AM209" i="9"/>
  <c r="AK209" i="9"/>
  <c r="AI209" i="9"/>
  <c r="AG209" i="9"/>
  <c r="AE209" i="9"/>
  <c r="Z209" i="9"/>
  <c r="Y209" i="9"/>
  <c r="X209" i="9"/>
  <c r="W209" i="9"/>
  <c r="V209" i="9"/>
  <c r="U209" i="9"/>
  <c r="T209" i="9"/>
  <c r="Q209" i="9"/>
  <c r="S209" i="9" s="1"/>
  <c r="P209" i="9"/>
  <c r="G209" i="9"/>
  <c r="AS208" i="9"/>
  <c r="AQ208" i="9"/>
  <c r="AO208" i="9"/>
  <c r="AM208" i="9"/>
  <c r="AK208" i="9"/>
  <c r="AI208" i="9"/>
  <c r="AG208" i="9"/>
  <c r="AE208" i="9"/>
  <c r="Z208" i="9"/>
  <c r="Y208" i="9"/>
  <c r="X208" i="9"/>
  <c r="W208" i="9"/>
  <c r="V208" i="9"/>
  <c r="U208" i="9"/>
  <c r="T208" i="9"/>
  <c r="S208" i="9"/>
  <c r="Q208" i="9"/>
  <c r="P208" i="9"/>
  <c r="G208" i="9"/>
  <c r="AS207" i="9"/>
  <c r="AQ207" i="9"/>
  <c r="AO207" i="9"/>
  <c r="AM207" i="9"/>
  <c r="AK207" i="9"/>
  <c r="AI207" i="9"/>
  <c r="AG207" i="9"/>
  <c r="AE207" i="9"/>
  <c r="Z207" i="9"/>
  <c r="Y207" i="9"/>
  <c r="X207" i="9"/>
  <c r="W207" i="9"/>
  <c r="V207" i="9"/>
  <c r="U207" i="9"/>
  <c r="T207" i="9"/>
  <c r="Q207" i="9"/>
  <c r="S207" i="9" s="1"/>
  <c r="P207" i="9"/>
  <c r="G207" i="9"/>
  <c r="AS206" i="9"/>
  <c r="AQ206" i="9"/>
  <c r="AO206" i="9"/>
  <c r="AM206" i="9"/>
  <c r="AK206" i="9"/>
  <c r="AI206" i="9"/>
  <c r="AG206" i="9"/>
  <c r="AE206" i="9"/>
  <c r="Z206" i="9"/>
  <c r="Y206" i="9"/>
  <c r="X206" i="9"/>
  <c r="W206" i="9"/>
  <c r="V206" i="9"/>
  <c r="U206" i="9"/>
  <c r="T206" i="9"/>
  <c r="S206" i="9"/>
  <c r="Q206" i="9"/>
  <c r="P206" i="9"/>
  <c r="G206" i="9"/>
  <c r="AS205" i="9"/>
  <c r="AQ205" i="9"/>
  <c r="AO205" i="9"/>
  <c r="AM205" i="9"/>
  <c r="AK205" i="9"/>
  <c r="AI205" i="9"/>
  <c r="AG205" i="9"/>
  <c r="AE205" i="9"/>
  <c r="Z205" i="9"/>
  <c r="Y205" i="9"/>
  <c r="X205" i="9"/>
  <c r="W205" i="9"/>
  <c r="V205" i="9"/>
  <c r="U205" i="9"/>
  <c r="T205" i="9"/>
  <c r="Q205" i="9"/>
  <c r="S205" i="9" s="1"/>
  <c r="P205" i="9"/>
  <c r="G205" i="9"/>
  <c r="AS204" i="9"/>
  <c r="AQ204" i="9"/>
  <c r="AO204" i="9"/>
  <c r="AM204" i="9"/>
  <c r="AK204" i="9"/>
  <c r="AI204" i="9"/>
  <c r="AG204" i="9"/>
  <c r="AE204" i="9"/>
  <c r="Z204" i="9"/>
  <c r="Y204" i="9"/>
  <c r="X204" i="9"/>
  <c r="W204" i="9"/>
  <c r="V204" i="9"/>
  <c r="U204" i="9"/>
  <c r="T204" i="9"/>
  <c r="S204" i="9"/>
  <c r="Q204" i="9"/>
  <c r="P204" i="9"/>
  <c r="G204" i="9"/>
  <c r="AS203" i="9"/>
  <c r="AQ203" i="9"/>
  <c r="AO203" i="9"/>
  <c r="AM203" i="9"/>
  <c r="AK203" i="9"/>
  <c r="AI203" i="9"/>
  <c r="AG203" i="9"/>
  <c r="AE203" i="9"/>
  <c r="Z203" i="9"/>
  <c r="Y203" i="9"/>
  <c r="X203" i="9"/>
  <c r="W203" i="9"/>
  <c r="V203" i="9"/>
  <c r="U203" i="9"/>
  <c r="T203" i="9"/>
  <c r="Q203" i="9"/>
  <c r="S203" i="9" s="1"/>
  <c r="P203" i="9"/>
  <c r="G203" i="9"/>
  <c r="AS202" i="9"/>
  <c r="AQ202" i="9"/>
  <c r="AO202" i="9"/>
  <c r="AM202" i="9"/>
  <c r="AK202" i="9"/>
  <c r="AI202" i="9"/>
  <c r="AG202" i="9"/>
  <c r="AE202" i="9"/>
  <c r="Z202" i="9"/>
  <c r="Y202" i="9"/>
  <c r="X202" i="9"/>
  <c r="W202" i="9"/>
  <c r="V202" i="9"/>
  <c r="U202" i="9"/>
  <c r="T202" i="9"/>
  <c r="S202" i="9"/>
  <c r="Q202" i="9"/>
  <c r="P202" i="9"/>
  <c r="G202" i="9"/>
  <c r="AS201" i="9"/>
  <c r="AQ201" i="9"/>
  <c r="AO201" i="9"/>
  <c r="AM201" i="9"/>
  <c r="AK201" i="9"/>
  <c r="AI201" i="9"/>
  <c r="AG201" i="9"/>
  <c r="AE201" i="9"/>
  <c r="Z201" i="9"/>
  <c r="Y201" i="9"/>
  <c r="X201" i="9"/>
  <c r="W201" i="9"/>
  <c r="V201" i="9"/>
  <c r="U201" i="9"/>
  <c r="T201" i="9"/>
  <c r="Q201" i="9"/>
  <c r="S201" i="9" s="1"/>
  <c r="P201" i="9"/>
  <c r="G201" i="9"/>
  <c r="AS200" i="9"/>
  <c r="AQ200" i="9"/>
  <c r="AO200" i="9"/>
  <c r="AM200" i="9"/>
  <c r="AK200" i="9"/>
  <c r="AI200" i="9"/>
  <c r="AG200" i="9"/>
  <c r="AE200" i="9"/>
  <c r="Z200" i="9"/>
  <c r="Y200" i="9"/>
  <c r="X200" i="9"/>
  <c r="W200" i="9"/>
  <c r="V200" i="9"/>
  <c r="U200" i="9"/>
  <c r="T200" i="9"/>
  <c r="S200" i="9"/>
  <c r="Q200" i="9"/>
  <c r="P200" i="9"/>
  <c r="G200" i="9"/>
  <c r="AS199" i="9"/>
  <c r="AQ199" i="9"/>
  <c r="AO199" i="9"/>
  <c r="AM199" i="9"/>
  <c r="AK199" i="9"/>
  <c r="AI199" i="9"/>
  <c r="AG199" i="9"/>
  <c r="AE199" i="9"/>
  <c r="Z199" i="9"/>
  <c r="Y199" i="9"/>
  <c r="X199" i="9"/>
  <c r="W199" i="9"/>
  <c r="V199" i="9"/>
  <c r="U199" i="9"/>
  <c r="T199" i="9"/>
  <c r="Q199" i="9"/>
  <c r="S199" i="9" s="1"/>
  <c r="P199" i="9"/>
  <c r="G199" i="9"/>
  <c r="AS198" i="9"/>
  <c r="AQ198" i="9"/>
  <c r="AO198" i="9"/>
  <c r="AM198" i="9"/>
  <c r="AK198" i="9"/>
  <c r="AI198" i="9"/>
  <c r="AG198" i="9"/>
  <c r="AE198" i="9"/>
  <c r="Z198" i="9"/>
  <c r="Y198" i="9"/>
  <c r="X198" i="9"/>
  <c r="W198" i="9"/>
  <c r="V198" i="9"/>
  <c r="U198" i="9"/>
  <c r="T198" i="9"/>
  <c r="Q198" i="9"/>
  <c r="S198" i="9" s="1"/>
  <c r="P198" i="9"/>
  <c r="G198" i="9"/>
  <c r="AS197" i="9"/>
  <c r="AQ197" i="9"/>
  <c r="AO197" i="9"/>
  <c r="AM197" i="9"/>
  <c r="AK197" i="9"/>
  <c r="AI197" i="9"/>
  <c r="AG197" i="9"/>
  <c r="AE197" i="9"/>
  <c r="Z197" i="9"/>
  <c r="Y197" i="9"/>
  <c r="X197" i="9"/>
  <c r="W197" i="9"/>
  <c r="V197" i="9"/>
  <c r="U197" i="9"/>
  <c r="T197" i="9"/>
  <c r="Q197" i="9"/>
  <c r="S197" i="9" s="1"/>
  <c r="P197" i="9"/>
  <c r="G197" i="9"/>
  <c r="AS196" i="9"/>
  <c r="AQ196" i="9"/>
  <c r="AO196" i="9"/>
  <c r="AM196" i="9"/>
  <c r="AK196" i="9"/>
  <c r="AI196" i="9"/>
  <c r="AG196" i="9"/>
  <c r="AE196" i="9"/>
  <c r="Z196" i="9"/>
  <c r="Y196" i="9"/>
  <c r="X196" i="9"/>
  <c r="W196" i="9"/>
  <c r="V196" i="9"/>
  <c r="U196" i="9"/>
  <c r="T196" i="9"/>
  <c r="S196" i="9"/>
  <c r="Q196" i="9"/>
  <c r="P196" i="9"/>
  <c r="G196" i="9"/>
  <c r="AS195" i="9"/>
  <c r="AQ195" i="9"/>
  <c r="AO195" i="9"/>
  <c r="AM195" i="9"/>
  <c r="AK195" i="9"/>
  <c r="AI195" i="9"/>
  <c r="AG195" i="9"/>
  <c r="AE195" i="9"/>
  <c r="Z195" i="9"/>
  <c r="Y195" i="9"/>
  <c r="X195" i="9"/>
  <c r="W195" i="9"/>
  <c r="V195" i="9"/>
  <c r="U195" i="9"/>
  <c r="T195" i="9"/>
  <c r="Q195" i="9"/>
  <c r="S195" i="9" s="1"/>
  <c r="P195" i="9"/>
  <c r="G195" i="9"/>
  <c r="AS194" i="9"/>
  <c r="AQ194" i="9"/>
  <c r="AO194" i="9"/>
  <c r="AM194" i="9"/>
  <c r="AK194" i="9"/>
  <c r="AI194" i="9"/>
  <c r="AG194" i="9"/>
  <c r="AE194" i="9"/>
  <c r="Z194" i="9"/>
  <c r="Y194" i="9"/>
  <c r="X194" i="9"/>
  <c r="W194" i="9"/>
  <c r="V194" i="9"/>
  <c r="U194" i="9"/>
  <c r="T194" i="9"/>
  <c r="Q194" i="9"/>
  <c r="S194" i="9" s="1"/>
  <c r="P194" i="9"/>
  <c r="G194" i="9"/>
  <c r="AS193" i="9"/>
  <c r="AQ193" i="9"/>
  <c r="AO193" i="9"/>
  <c r="AM193" i="9"/>
  <c r="AK193" i="9"/>
  <c r="AI193" i="9"/>
  <c r="AG193" i="9"/>
  <c r="AE193" i="9"/>
  <c r="Z193" i="9"/>
  <c r="Y193" i="9"/>
  <c r="X193" i="9"/>
  <c r="W193" i="9"/>
  <c r="V193" i="9"/>
  <c r="U193" i="9"/>
  <c r="T193" i="9"/>
  <c r="Q193" i="9"/>
  <c r="S193" i="9" s="1"/>
  <c r="P193" i="9"/>
  <c r="G193" i="9"/>
  <c r="AS192" i="9"/>
  <c r="AQ192" i="9"/>
  <c r="AO192" i="9"/>
  <c r="AM192" i="9"/>
  <c r="AK192" i="9"/>
  <c r="AI192" i="9"/>
  <c r="AG192" i="9"/>
  <c r="AE192" i="9"/>
  <c r="Z192" i="9"/>
  <c r="Y192" i="9"/>
  <c r="X192" i="9"/>
  <c r="W192" i="9"/>
  <c r="V192" i="9"/>
  <c r="U192" i="9"/>
  <c r="T192" i="9"/>
  <c r="S192" i="9"/>
  <c r="Q192" i="9"/>
  <c r="P192" i="9"/>
  <c r="G192" i="9"/>
  <c r="AS191" i="9"/>
  <c r="AQ191" i="9"/>
  <c r="AO191" i="9"/>
  <c r="AM191" i="9"/>
  <c r="AK191" i="9"/>
  <c r="AI191" i="9"/>
  <c r="AG191" i="9"/>
  <c r="AE191" i="9"/>
  <c r="Z191" i="9"/>
  <c r="Y191" i="9"/>
  <c r="X191" i="9"/>
  <c r="W191" i="9"/>
  <c r="V191" i="9"/>
  <c r="U191" i="9"/>
  <c r="T191" i="9"/>
  <c r="Q191" i="9"/>
  <c r="S191" i="9" s="1"/>
  <c r="P191" i="9"/>
  <c r="G191" i="9"/>
  <c r="AS190" i="9"/>
  <c r="AQ190" i="9"/>
  <c r="AO190" i="9"/>
  <c r="AM190" i="9"/>
  <c r="AK190" i="9"/>
  <c r="AI190" i="9"/>
  <c r="AG190" i="9"/>
  <c r="AE190" i="9"/>
  <c r="Z190" i="9"/>
  <c r="Y190" i="9"/>
  <c r="X190" i="9"/>
  <c r="W190" i="9"/>
  <c r="V190" i="9"/>
  <c r="U190" i="9"/>
  <c r="T190" i="9"/>
  <c r="Q190" i="9"/>
  <c r="S190" i="9" s="1"/>
  <c r="P190" i="9"/>
  <c r="G190" i="9"/>
  <c r="AS189" i="9"/>
  <c r="AQ189" i="9"/>
  <c r="AO189" i="9"/>
  <c r="AM189" i="9"/>
  <c r="AK189" i="9"/>
  <c r="AI189" i="9"/>
  <c r="AG189" i="9"/>
  <c r="AE189" i="9"/>
  <c r="Z189" i="9"/>
  <c r="Y189" i="9"/>
  <c r="X189" i="9"/>
  <c r="W189" i="9"/>
  <c r="V189" i="9"/>
  <c r="U189" i="9"/>
  <c r="T189" i="9"/>
  <c r="Q189" i="9"/>
  <c r="S189" i="9" s="1"/>
  <c r="P189" i="9"/>
  <c r="G189" i="9"/>
  <c r="AS188" i="9"/>
  <c r="AQ188" i="9"/>
  <c r="AO188" i="9"/>
  <c r="AM188" i="9"/>
  <c r="AK188" i="9"/>
  <c r="AI188" i="9"/>
  <c r="AG188" i="9"/>
  <c r="AE188" i="9"/>
  <c r="Z188" i="9"/>
  <c r="Y188" i="9"/>
  <c r="X188" i="9"/>
  <c r="W188" i="9"/>
  <c r="V188" i="9"/>
  <c r="U188" i="9"/>
  <c r="T188" i="9"/>
  <c r="S188" i="9"/>
  <c r="Q188" i="9"/>
  <c r="P188" i="9"/>
  <c r="G188" i="9"/>
  <c r="AS187" i="9"/>
  <c r="AQ187" i="9"/>
  <c r="AO187" i="9"/>
  <c r="AM187" i="9"/>
  <c r="AK187" i="9"/>
  <c r="AI187" i="9"/>
  <c r="AG187" i="9"/>
  <c r="AE187" i="9"/>
  <c r="Z187" i="9"/>
  <c r="Y187" i="9"/>
  <c r="X187" i="9"/>
  <c r="W187" i="9"/>
  <c r="V187" i="9"/>
  <c r="U187" i="9"/>
  <c r="T187" i="9"/>
  <c r="Q187" i="9"/>
  <c r="S187" i="9" s="1"/>
  <c r="P187" i="9"/>
  <c r="G187" i="9"/>
  <c r="AS186" i="9"/>
  <c r="AQ186" i="9"/>
  <c r="AO186" i="9"/>
  <c r="AM186" i="9"/>
  <c r="AK186" i="9"/>
  <c r="AI186" i="9"/>
  <c r="AG186" i="9"/>
  <c r="AE186" i="9"/>
  <c r="Z186" i="9"/>
  <c r="Y186" i="9"/>
  <c r="X186" i="9"/>
  <c r="W186" i="9"/>
  <c r="V186" i="9"/>
  <c r="U186" i="9"/>
  <c r="T186" i="9"/>
  <c r="Q186" i="9"/>
  <c r="S186" i="9" s="1"/>
  <c r="P186" i="9"/>
  <c r="G186" i="9"/>
  <c r="AS185" i="9"/>
  <c r="AQ185" i="9"/>
  <c r="AO185" i="9"/>
  <c r="AM185" i="9"/>
  <c r="AK185" i="9"/>
  <c r="AI185" i="9"/>
  <c r="AG185" i="9"/>
  <c r="AE185" i="9"/>
  <c r="Z185" i="9"/>
  <c r="Y185" i="9"/>
  <c r="X185" i="9"/>
  <c r="W185" i="9"/>
  <c r="V185" i="9"/>
  <c r="U185" i="9"/>
  <c r="T185" i="9"/>
  <c r="Q185" i="9"/>
  <c r="S185" i="9" s="1"/>
  <c r="P185" i="9"/>
  <c r="G185" i="9"/>
  <c r="AS184" i="9"/>
  <c r="AQ184" i="9"/>
  <c r="AO184" i="9"/>
  <c r="AM184" i="9"/>
  <c r="AK184" i="9"/>
  <c r="AI184" i="9"/>
  <c r="AG184" i="9"/>
  <c r="AE184" i="9"/>
  <c r="Z184" i="9"/>
  <c r="Y184" i="9"/>
  <c r="X184" i="9"/>
  <c r="W184" i="9"/>
  <c r="V184" i="9"/>
  <c r="U184" i="9"/>
  <c r="T184" i="9"/>
  <c r="S184" i="9"/>
  <c r="Q184" i="9"/>
  <c r="P184" i="9"/>
  <c r="G184" i="9"/>
  <c r="AS183" i="9"/>
  <c r="AQ183" i="9"/>
  <c r="AO183" i="9"/>
  <c r="AM183" i="9"/>
  <c r="AK183" i="9"/>
  <c r="AI183" i="9"/>
  <c r="AG183" i="9"/>
  <c r="AE183" i="9"/>
  <c r="Z183" i="9"/>
  <c r="Y183" i="9"/>
  <c r="X183" i="9"/>
  <c r="W183" i="9"/>
  <c r="V183" i="9"/>
  <c r="U183" i="9"/>
  <c r="T183" i="9"/>
  <c r="Q183" i="9"/>
  <c r="S183" i="9" s="1"/>
  <c r="P183" i="9"/>
  <c r="G183" i="9"/>
  <c r="AS182" i="9"/>
  <c r="AQ182" i="9"/>
  <c r="AO182" i="9"/>
  <c r="AM182" i="9"/>
  <c r="AK182" i="9"/>
  <c r="AI182" i="9"/>
  <c r="AG182" i="9"/>
  <c r="AE182" i="9"/>
  <c r="Z182" i="9"/>
  <c r="Y182" i="9"/>
  <c r="X182" i="9"/>
  <c r="W182" i="9"/>
  <c r="V182" i="9"/>
  <c r="U182" i="9"/>
  <c r="T182" i="9"/>
  <c r="Q182" i="9"/>
  <c r="S182" i="9" s="1"/>
  <c r="P182" i="9"/>
  <c r="G182" i="9"/>
  <c r="AS181" i="9"/>
  <c r="AQ181" i="9"/>
  <c r="AO181" i="9"/>
  <c r="AM181" i="9"/>
  <c r="AK181" i="9"/>
  <c r="AI181" i="9"/>
  <c r="AG181" i="9"/>
  <c r="AE181" i="9"/>
  <c r="Z181" i="9"/>
  <c r="Y181" i="9"/>
  <c r="X181" i="9"/>
  <c r="W181" i="9"/>
  <c r="V181" i="9"/>
  <c r="U181" i="9"/>
  <c r="T181" i="9"/>
  <c r="Q181" i="9"/>
  <c r="S181" i="9" s="1"/>
  <c r="P181" i="9"/>
  <c r="G181" i="9"/>
  <c r="AS180" i="9"/>
  <c r="AQ180" i="9"/>
  <c r="AO180" i="9"/>
  <c r="AM180" i="9"/>
  <c r="AK180" i="9"/>
  <c r="AI180" i="9"/>
  <c r="AG180" i="9"/>
  <c r="AE180" i="9"/>
  <c r="Z180" i="9"/>
  <c r="Y180" i="9"/>
  <c r="X180" i="9"/>
  <c r="W180" i="9"/>
  <c r="V180" i="9"/>
  <c r="U180" i="9"/>
  <c r="T180" i="9"/>
  <c r="S180" i="9"/>
  <c r="Q180" i="9"/>
  <c r="P180" i="9"/>
  <c r="G180" i="9"/>
  <c r="AS179" i="9"/>
  <c r="AQ179" i="9"/>
  <c r="AO179" i="9"/>
  <c r="AM179" i="9"/>
  <c r="AK179" i="9"/>
  <c r="AI179" i="9"/>
  <c r="AG179" i="9"/>
  <c r="AE179" i="9"/>
  <c r="Z179" i="9"/>
  <c r="Y179" i="9"/>
  <c r="X179" i="9"/>
  <c r="W179" i="9"/>
  <c r="V179" i="9"/>
  <c r="U179" i="9"/>
  <c r="T179" i="9"/>
  <c r="Q179" i="9"/>
  <c r="S179" i="9" s="1"/>
  <c r="P179" i="9"/>
  <c r="G179" i="9"/>
  <c r="AS178" i="9"/>
  <c r="AQ178" i="9"/>
  <c r="AO178" i="9"/>
  <c r="AM178" i="9"/>
  <c r="AK178" i="9"/>
  <c r="AI178" i="9"/>
  <c r="AG178" i="9"/>
  <c r="AE178" i="9"/>
  <c r="Z178" i="9"/>
  <c r="Y178" i="9"/>
  <c r="X178" i="9"/>
  <c r="W178" i="9"/>
  <c r="V178" i="9"/>
  <c r="U178" i="9"/>
  <c r="T178" i="9"/>
  <c r="Q178" i="9"/>
  <c r="S178" i="9" s="1"/>
  <c r="P178" i="9"/>
  <c r="G178" i="9"/>
  <c r="AS177" i="9"/>
  <c r="AQ177" i="9"/>
  <c r="AO177" i="9"/>
  <c r="AM177" i="9"/>
  <c r="AK177" i="9"/>
  <c r="AI177" i="9"/>
  <c r="AG177" i="9"/>
  <c r="AE177" i="9"/>
  <c r="Z177" i="9"/>
  <c r="Y177" i="9"/>
  <c r="X177" i="9"/>
  <c r="W177" i="9"/>
  <c r="V177" i="9"/>
  <c r="U177" i="9"/>
  <c r="T177" i="9"/>
  <c r="Q177" i="9"/>
  <c r="S177" i="9" s="1"/>
  <c r="P177" i="9"/>
  <c r="G177" i="9"/>
  <c r="AS176" i="9"/>
  <c r="AQ176" i="9"/>
  <c r="AO176" i="9"/>
  <c r="AM176" i="9"/>
  <c r="AK176" i="9"/>
  <c r="AI176" i="9"/>
  <c r="AG176" i="9"/>
  <c r="AE176" i="9"/>
  <c r="Z176" i="9"/>
  <c r="Y176" i="9"/>
  <c r="X176" i="9"/>
  <c r="W176" i="9"/>
  <c r="V176" i="9"/>
  <c r="U176" i="9"/>
  <c r="T176" i="9"/>
  <c r="S176" i="9"/>
  <c r="Q176" i="9"/>
  <c r="P176" i="9"/>
  <c r="G176" i="9"/>
  <c r="AS175" i="9"/>
  <c r="AQ175" i="9"/>
  <c r="AO175" i="9"/>
  <c r="AM175" i="9"/>
  <c r="AK175" i="9"/>
  <c r="AI175" i="9"/>
  <c r="AG175" i="9"/>
  <c r="AE175" i="9"/>
  <c r="Z175" i="9"/>
  <c r="Y175" i="9"/>
  <c r="X175" i="9"/>
  <c r="W175" i="9"/>
  <c r="V175" i="9"/>
  <c r="U175" i="9"/>
  <c r="T175" i="9"/>
  <c r="Q175" i="9"/>
  <c r="S175" i="9" s="1"/>
  <c r="P175" i="9"/>
  <c r="G175" i="9"/>
  <c r="AS174" i="9"/>
  <c r="AQ174" i="9"/>
  <c r="AO174" i="9"/>
  <c r="AM174" i="9"/>
  <c r="AK174" i="9"/>
  <c r="AI174" i="9"/>
  <c r="AG174" i="9"/>
  <c r="AE174" i="9"/>
  <c r="Z174" i="9"/>
  <c r="Y174" i="9"/>
  <c r="X174" i="9"/>
  <c r="W174" i="9"/>
  <c r="V174" i="9"/>
  <c r="U174" i="9"/>
  <c r="T174" i="9"/>
  <c r="Q174" i="9"/>
  <c r="S174" i="9" s="1"/>
  <c r="P174" i="9"/>
  <c r="G174" i="9"/>
  <c r="AS173" i="9"/>
  <c r="AQ173" i="9"/>
  <c r="AO173" i="9"/>
  <c r="AM173" i="9"/>
  <c r="AK173" i="9"/>
  <c r="AI173" i="9"/>
  <c r="AG173" i="9"/>
  <c r="AE173" i="9"/>
  <c r="Z173" i="9"/>
  <c r="Y173" i="9"/>
  <c r="X173" i="9"/>
  <c r="W173" i="9"/>
  <c r="V173" i="9"/>
  <c r="U173" i="9"/>
  <c r="T173" i="9"/>
  <c r="Q173" i="9"/>
  <c r="S173" i="9" s="1"/>
  <c r="P173" i="9"/>
  <c r="G173" i="9"/>
  <c r="AS172" i="9"/>
  <c r="AQ172" i="9"/>
  <c r="AO172" i="9"/>
  <c r="AM172" i="9"/>
  <c r="AK172" i="9"/>
  <c r="AI172" i="9"/>
  <c r="AG172" i="9"/>
  <c r="AE172" i="9"/>
  <c r="Z172" i="9"/>
  <c r="Y172" i="9"/>
  <c r="X172" i="9"/>
  <c r="W172" i="9"/>
  <c r="V172" i="9"/>
  <c r="U172" i="9"/>
  <c r="T172" i="9"/>
  <c r="S172" i="9"/>
  <c r="Q172" i="9"/>
  <c r="P172" i="9"/>
  <c r="G172" i="9"/>
  <c r="AS171" i="9"/>
  <c r="AQ171" i="9"/>
  <c r="AO171" i="9"/>
  <c r="AM171" i="9"/>
  <c r="AK171" i="9"/>
  <c r="AI171" i="9"/>
  <c r="AG171" i="9"/>
  <c r="AE171" i="9"/>
  <c r="Z171" i="9"/>
  <c r="Y171" i="9"/>
  <c r="X171" i="9"/>
  <c r="W171" i="9"/>
  <c r="V171" i="9"/>
  <c r="U171" i="9"/>
  <c r="T171" i="9"/>
  <c r="Q171" i="9"/>
  <c r="S171" i="9" s="1"/>
  <c r="P171" i="9"/>
  <c r="G171" i="9"/>
  <c r="AS170" i="9"/>
  <c r="AQ170" i="9"/>
  <c r="AO170" i="9"/>
  <c r="AM170" i="9"/>
  <c r="AK170" i="9"/>
  <c r="AI170" i="9"/>
  <c r="AG170" i="9"/>
  <c r="AE170" i="9"/>
  <c r="Z170" i="9"/>
  <c r="Y170" i="9"/>
  <c r="X170" i="9"/>
  <c r="W170" i="9"/>
  <c r="V170" i="9"/>
  <c r="U170" i="9"/>
  <c r="T170" i="9"/>
  <c r="Q170" i="9"/>
  <c r="S170" i="9" s="1"/>
  <c r="P170" i="9"/>
  <c r="G170" i="9"/>
  <c r="AS169" i="9"/>
  <c r="AQ169" i="9"/>
  <c r="AO169" i="9"/>
  <c r="AM169" i="9"/>
  <c r="AK169" i="9"/>
  <c r="AI169" i="9"/>
  <c r="AG169" i="9"/>
  <c r="AE169" i="9"/>
  <c r="Z169" i="9"/>
  <c r="Y169" i="9"/>
  <c r="X169" i="9"/>
  <c r="W169" i="9"/>
  <c r="V169" i="9"/>
  <c r="U169" i="9"/>
  <c r="T169" i="9"/>
  <c r="Q169" i="9"/>
  <c r="S169" i="9" s="1"/>
  <c r="P169" i="9"/>
  <c r="G169" i="9"/>
  <c r="AS168" i="9"/>
  <c r="AQ168" i="9"/>
  <c r="AO168" i="9"/>
  <c r="AM168" i="9"/>
  <c r="AK168" i="9"/>
  <c r="AI168" i="9"/>
  <c r="AG168" i="9"/>
  <c r="AE168" i="9"/>
  <c r="Z168" i="9"/>
  <c r="Y168" i="9"/>
  <c r="X168" i="9"/>
  <c r="W168" i="9"/>
  <c r="V168" i="9"/>
  <c r="U168" i="9"/>
  <c r="T168" i="9"/>
  <c r="S168" i="9"/>
  <c r="Q168" i="9"/>
  <c r="P168" i="9"/>
  <c r="G168" i="9"/>
  <c r="AS167" i="9"/>
  <c r="AQ167" i="9"/>
  <c r="AO167" i="9"/>
  <c r="AM167" i="9"/>
  <c r="AK167" i="9"/>
  <c r="AI167" i="9"/>
  <c r="AG167" i="9"/>
  <c r="AE167" i="9"/>
  <c r="Z167" i="9"/>
  <c r="Y167" i="9"/>
  <c r="X167" i="9"/>
  <c r="W167" i="9"/>
  <c r="V167" i="9"/>
  <c r="U167" i="9"/>
  <c r="T167" i="9"/>
  <c r="Q167" i="9"/>
  <c r="S167" i="9" s="1"/>
  <c r="P167" i="9"/>
  <c r="G167" i="9"/>
  <c r="AS166" i="9"/>
  <c r="AQ166" i="9"/>
  <c r="AO166" i="9"/>
  <c r="AM166" i="9"/>
  <c r="AK166" i="9"/>
  <c r="AI166" i="9"/>
  <c r="AG166" i="9"/>
  <c r="AE166" i="9"/>
  <c r="Z166" i="9"/>
  <c r="Y166" i="9"/>
  <c r="X166" i="9"/>
  <c r="W166" i="9"/>
  <c r="V166" i="9"/>
  <c r="U166" i="9"/>
  <c r="T166" i="9"/>
  <c r="Q166" i="9"/>
  <c r="S166" i="9" s="1"/>
  <c r="P166" i="9"/>
  <c r="G166" i="9"/>
  <c r="AS165" i="9"/>
  <c r="AQ165" i="9"/>
  <c r="AO165" i="9"/>
  <c r="AM165" i="9"/>
  <c r="AK165" i="9"/>
  <c r="AI165" i="9"/>
  <c r="AG165" i="9"/>
  <c r="AE165" i="9"/>
  <c r="Z165" i="9"/>
  <c r="Y165" i="9"/>
  <c r="X165" i="9"/>
  <c r="W165" i="9"/>
  <c r="V165" i="9"/>
  <c r="U165" i="9"/>
  <c r="T165" i="9"/>
  <c r="Q165" i="9"/>
  <c r="S165" i="9" s="1"/>
  <c r="P165" i="9"/>
  <c r="G165" i="9"/>
  <c r="AS164" i="9"/>
  <c r="AQ164" i="9"/>
  <c r="AO164" i="9"/>
  <c r="AM164" i="9"/>
  <c r="AK164" i="9"/>
  <c r="AI164" i="9"/>
  <c r="AG164" i="9"/>
  <c r="AE164" i="9"/>
  <c r="Z164" i="9"/>
  <c r="Y164" i="9"/>
  <c r="X164" i="9"/>
  <c r="W164" i="9"/>
  <c r="V164" i="9"/>
  <c r="U164" i="9"/>
  <c r="T164" i="9"/>
  <c r="S164" i="9"/>
  <c r="Q164" i="9"/>
  <c r="P164" i="9"/>
  <c r="G164" i="9"/>
  <c r="AS163" i="9"/>
  <c r="AQ163" i="9"/>
  <c r="AO163" i="9"/>
  <c r="AM163" i="9"/>
  <c r="AK163" i="9"/>
  <c r="AI163" i="9"/>
  <c r="AG163" i="9"/>
  <c r="AE163" i="9"/>
  <c r="Z163" i="9"/>
  <c r="Y163" i="9"/>
  <c r="X163" i="9"/>
  <c r="W163" i="9"/>
  <c r="V163" i="9"/>
  <c r="U163" i="9"/>
  <c r="T163" i="9"/>
  <c r="Q163" i="9"/>
  <c r="S163" i="9" s="1"/>
  <c r="P163" i="9"/>
  <c r="G163" i="9"/>
  <c r="AS162" i="9"/>
  <c r="AQ162" i="9"/>
  <c r="AO162" i="9"/>
  <c r="AM162" i="9"/>
  <c r="AK162" i="9"/>
  <c r="AI162" i="9"/>
  <c r="AG162" i="9"/>
  <c r="AE162" i="9"/>
  <c r="Z162" i="9"/>
  <c r="Y162" i="9"/>
  <c r="X162" i="9"/>
  <c r="W162" i="9"/>
  <c r="V162" i="9"/>
  <c r="U162" i="9"/>
  <c r="T162" i="9"/>
  <c r="Q162" i="9"/>
  <c r="S162" i="9" s="1"/>
  <c r="P162" i="9"/>
  <c r="G162" i="9"/>
  <c r="AS161" i="9"/>
  <c r="AQ161" i="9"/>
  <c r="AO161" i="9"/>
  <c r="AM161" i="9"/>
  <c r="AK161" i="9"/>
  <c r="AI161" i="9"/>
  <c r="AG161" i="9"/>
  <c r="AE161" i="9"/>
  <c r="Z161" i="9"/>
  <c r="Y161" i="9"/>
  <c r="X161" i="9"/>
  <c r="W161" i="9"/>
  <c r="V161" i="9"/>
  <c r="U161" i="9"/>
  <c r="T161" i="9"/>
  <c r="Q161" i="9"/>
  <c r="S161" i="9" s="1"/>
  <c r="P161" i="9"/>
  <c r="G161" i="9"/>
  <c r="AS160" i="9"/>
  <c r="AQ160" i="9"/>
  <c r="AO160" i="9"/>
  <c r="AM160" i="9"/>
  <c r="AK160" i="9"/>
  <c r="AI160" i="9"/>
  <c r="AG160" i="9"/>
  <c r="AE160" i="9"/>
  <c r="Z160" i="9"/>
  <c r="Y160" i="9"/>
  <c r="X160" i="9"/>
  <c r="W160" i="9"/>
  <c r="V160" i="9"/>
  <c r="U160" i="9"/>
  <c r="T160" i="9"/>
  <c r="S160" i="9"/>
  <c r="Q160" i="9"/>
  <c r="P160" i="9"/>
  <c r="G160" i="9"/>
  <c r="AS159" i="9"/>
  <c r="AQ159" i="9"/>
  <c r="AO159" i="9"/>
  <c r="AM159" i="9"/>
  <c r="AK159" i="9"/>
  <c r="AI159" i="9"/>
  <c r="AG159" i="9"/>
  <c r="AE159" i="9"/>
  <c r="Z159" i="9"/>
  <c r="Y159" i="9"/>
  <c r="X159" i="9"/>
  <c r="W159" i="9"/>
  <c r="V159" i="9"/>
  <c r="U159" i="9"/>
  <c r="T159" i="9"/>
  <c r="Q159" i="9"/>
  <c r="S159" i="9" s="1"/>
  <c r="P159" i="9"/>
  <c r="G159" i="9"/>
  <c r="AS158" i="9"/>
  <c r="AQ158" i="9"/>
  <c r="AO158" i="9"/>
  <c r="AM158" i="9"/>
  <c r="AK158" i="9"/>
  <c r="AI158" i="9"/>
  <c r="AG158" i="9"/>
  <c r="AE158" i="9"/>
  <c r="Z158" i="9"/>
  <c r="Y158" i="9"/>
  <c r="X158" i="9"/>
  <c r="W158" i="9"/>
  <c r="V158" i="9"/>
  <c r="U158" i="9"/>
  <c r="T158" i="9"/>
  <c r="Q158" i="9"/>
  <c r="S158" i="9" s="1"/>
  <c r="P158" i="9"/>
  <c r="G158" i="9"/>
  <c r="AS157" i="9"/>
  <c r="AQ157" i="9"/>
  <c r="AO157" i="9"/>
  <c r="AM157" i="9"/>
  <c r="AK157" i="9"/>
  <c r="AI157" i="9"/>
  <c r="AG157" i="9"/>
  <c r="AE157" i="9"/>
  <c r="Z157" i="9"/>
  <c r="Y157" i="9"/>
  <c r="X157" i="9"/>
  <c r="W157" i="9"/>
  <c r="V157" i="9"/>
  <c r="U157" i="9"/>
  <c r="T157" i="9"/>
  <c r="Q157" i="9"/>
  <c r="S157" i="9" s="1"/>
  <c r="P157" i="9"/>
  <c r="G157" i="9"/>
  <c r="AS156" i="9"/>
  <c r="AQ156" i="9"/>
  <c r="AO156" i="9"/>
  <c r="AM156" i="9"/>
  <c r="AK156" i="9"/>
  <c r="AI156" i="9"/>
  <c r="AG156" i="9"/>
  <c r="AE156" i="9"/>
  <c r="Z156" i="9"/>
  <c r="Y156" i="9"/>
  <c r="X156" i="9"/>
  <c r="W156" i="9"/>
  <c r="V156" i="9"/>
  <c r="U156" i="9"/>
  <c r="T156" i="9"/>
  <c r="S156" i="9"/>
  <c r="Q156" i="9"/>
  <c r="P156" i="9"/>
  <c r="G156" i="9"/>
  <c r="AS155" i="9"/>
  <c r="AQ155" i="9"/>
  <c r="AO155" i="9"/>
  <c r="AM155" i="9"/>
  <c r="AK155" i="9"/>
  <c r="AI155" i="9"/>
  <c r="AG155" i="9"/>
  <c r="AE155" i="9"/>
  <c r="Z155" i="9"/>
  <c r="Y155" i="9"/>
  <c r="X155" i="9"/>
  <c r="W155" i="9"/>
  <c r="V155" i="9"/>
  <c r="U155" i="9"/>
  <c r="T155" i="9"/>
  <c r="Q155" i="9"/>
  <c r="S155" i="9" s="1"/>
  <c r="P155" i="9"/>
  <c r="G155" i="9"/>
  <c r="AS154" i="9"/>
  <c r="AQ154" i="9"/>
  <c r="AO154" i="9"/>
  <c r="AM154" i="9"/>
  <c r="AK154" i="9"/>
  <c r="AI154" i="9"/>
  <c r="AG154" i="9"/>
  <c r="AE154" i="9"/>
  <c r="Z154" i="9"/>
  <c r="Y154" i="9"/>
  <c r="X154" i="9"/>
  <c r="W154" i="9"/>
  <c r="V154" i="9"/>
  <c r="U154" i="9"/>
  <c r="T154" i="9"/>
  <c r="Q154" i="9"/>
  <c r="S154" i="9" s="1"/>
  <c r="P154" i="9"/>
  <c r="G154" i="9"/>
  <c r="AS153" i="9"/>
  <c r="AQ153" i="9"/>
  <c r="AO153" i="9"/>
  <c r="AM153" i="9"/>
  <c r="AK153" i="9"/>
  <c r="AI153" i="9"/>
  <c r="AG153" i="9"/>
  <c r="AE153" i="9"/>
  <c r="Z153" i="9"/>
  <c r="Y153" i="9"/>
  <c r="X153" i="9"/>
  <c r="W153" i="9"/>
  <c r="V153" i="9"/>
  <c r="U153" i="9"/>
  <c r="T153" i="9"/>
  <c r="Q153" i="9"/>
  <c r="S153" i="9" s="1"/>
  <c r="P153" i="9"/>
  <c r="G153" i="9"/>
  <c r="AS152" i="9"/>
  <c r="AQ152" i="9"/>
  <c r="AO152" i="9"/>
  <c r="AM152" i="9"/>
  <c r="AK152" i="9"/>
  <c r="AI152" i="9"/>
  <c r="AG152" i="9"/>
  <c r="AE152" i="9"/>
  <c r="Z152" i="9"/>
  <c r="Y152" i="9"/>
  <c r="X152" i="9"/>
  <c r="W152" i="9"/>
  <c r="V152" i="9"/>
  <c r="U152" i="9"/>
  <c r="T152" i="9"/>
  <c r="S152" i="9"/>
  <c r="Q152" i="9"/>
  <c r="P152" i="9"/>
  <c r="G152" i="9"/>
  <c r="AS151" i="9"/>
  <c r="AQ151" i="9"/>
  <c r="AO151" i="9"/>
  <c r="AM151" i="9"/>
  <c r="AK151" i="9"/>
  <c r="AI151" i="9"/>
  <c r="AG151" i="9"/>
  <c r="AE151" i="9"/>
  <c r="Z151" i="9"/>
  <c r="Y151" i="9"/>
  <c r="X151" i="9"/>
  <c r="W151" i="9"/>
  <c r="V151" i="9"/>
  <c r="U151" i="9"/>
  <c r="T151" i="9"/>
  <c r="Q151" i="9"/>
  <c r="S151" i="9" s="1"/>
  <c r="P151" i="9"/>
  <c r="G151" i="9"/>
  <c r="AS150" i="9"/>
  <c r="AQ150" i="9"/>
  <c r="AO150" i="9"/>
  <c r="AM150" i="9"/>
  <c r="AK150" i="9"/>
  <c r="AI150" i="9"/>
  <c r="AG150" i="9"/>
  <c r="AE150" i="9"/>
  <c r="Z150" i="9"/>
  <c r="Y150" i="9"/>
  <c r="X150" i="9"/>
  <c r="W150" i="9"/>
  <c r="V150" i="9"/>
  <c r="U150" i="9"/>
  <c r="T150" i="9"/>
  <c r="Q150" i="9"/>
  <c r="S150" i="9" s="1"/>
  <c r="P150" i="9"/>
  <c r="G150" i="9"/>
  <c r="AS149" i="9"/>
  <c r="AQ149" i="9"/>
  <c r="AO149" i="9"/>
  <c r="AM149" i="9"/>
  <c r="AK149" i="9"/>
  <c r="AI149" i="9"/>
  <c r="AG149" i="9"/>
  <c r="AE149" i="9"/>
  <c r="Z149" i="9"/>
  <c r="Y149" i="9"/>
  <c r="X149" i="9"/>
  <c r="W149" i="9"/>
  <c r="V149" i="9"/>
  <c r="U149" i="9"/>
  <c r="T149" i="9"/>
  <c r="Q149" i="9"/>
  <c r="S149" i="9" s="1"/>
  <c r="P149" i="9"/>
  <c r="G149" i="9"/>
  <c r="AS148" i="9"/>
  <c r="AQ148" i="9"/>
  <c r="AO148" i="9"/>
  <c r="AM148" i="9"/>
  <c r="AK148" i="9"/>
  <c r="AI148" i="9"/>
  <c r="AG148" i="9"/>
  <c r="AE148" i="9"/>
  <c r="Z148" i="9"/>
  <c r="Y148" i="9"/>
  <c r="X148" i="9"/>
  <c r="W148" i="9"/>
  <c r="V148" i="9"/>
  <c r="U148" i="9"/>
  <c r="T148" i="9"/>
  <c r="S148" i="9"/>
  <c r="Q148" i="9"/>
  <c r="P148" i="9"/>
  <c r="G148" i="9"/>
  <c r="AS147" i="9"/>
  <c r="AQ147" i="9"/>
  <c r="AO147" i="9"/>
  <c r="AM147" i="9"/>
  <c r="AK147" i="9"/>
  <c r="AI147" i="9"/>
  <c r="AG147" i="9"/>
  <c r="AE147" i="9"/>
  <c r="Z147" i="9"/>
  <c r="Y147" i="9"/>
  <c r="X147" i="9"/>
  <c r="W147" i="9"/>
  <c r="V147" i="9"/>
  <c r="U147" i="9"/>
  <c r="T147" i="9"/>
  <c r="Q147" i="9"/>
  <c r="S147" i="9" s="1"/>
  <c r="P147" i="9"/>
  <c r="G147" i="9"/>
  <c r="AS146" i="9"/>
  <c r="AQ146" i="9"/>
  <c r="AO146" i="9"/>
  <c r="AM146" i="9"/>
  <c r="AK146" i="9"/>
  <c r="AI146" i="9"/>
  <c r="AG146" i="9"/>
  <c r="AE146" i="9"/>
  <c r="Z146" i="9"/>
  <c r="Y146" i="9"/>
  <c r="X146" i="9"/>
  <c r="W146" i="9"/>
  <c r="V146" i="9"/>
  <c r="U146" i="9"/>
  <c r="T146" i="9"/>
  <c r="Q146" i="9"/>
  <c r="S146" i="9" s="1"/>
  <c r="P146" i="9"/>
  <c r="G146" i="9"/>
  <c r="AS145" i="9"/>
  <c r="AQ145" i="9"/>
  <c r="AO145" i="9"/>
  <c r="AM145" i="9"/>
  <c r="AK145" i="9"/>
  <c r="AI145" i="9"/>
  <c r="AG145" i="9"/>
  <c r="AE145" i="9"/>
  <c r="Z145" i="9"/>
  <c r="Y145" i="9"/>
  <c r="X145" i="9"/>
  <c r="W145" i="9"/>
  <c r="V145" i="9"/>
  <c r="U145" i="9"/>
  <c r="T145" i="9"/>
  <c r="Q145" i="9"/>
  <c r="S145" i="9" s="1"/>
  <c r="P145" i="9"/>
  <c r="G145" i="9"/>
  <c r="AS144" i="9"/>
  <c r="AQ144" i="9"/>
  <c r="AO144" i="9"/>
  <c r="AM144" i="9"/>
  <c r="AK144" i="9"/>
  <c r="AI144" i="9"/>
  <c r="AG144" i="9"/>
  <c r="AE144" i="9"/>
  <c r="Z144" i="9"/>
  <c r="Y144" i="9"/>
  <c r="X144" i="9"/>
  <c r="W144" i="9"/>
  <c r="V144" i="9"/>
  <c r="U144" i="9"/>
  <c r="T144" i="9"/>
  <c r="S144" i="9"/>
  <c r="Q144" i="9"/>
  <c r="P144" i="9"/>
  <c r="G144" i="9"/>
  <c r="AS143" i="9"/>
  <c r="AQ143" i="9"/>
  <c r="AO143" i="9"/>
  <c r="AM143" i="9"/>
  <c r="AK143" i="9"/>
  <c r="AI143" i="9"/>
  <c r="AG143" i="9"/>
  <c r="AE143" i="9"/>
  <c r="Z143" i="9"/>
  <c r="Y143" i="9"/>
  <c r="X143" i="9"/>
  <c r="W143" i="9"/>
  <c r="V143" i="9"/>
  <c r="U143" i="9"/>
  <c r="T143" i="9"/>
  <c r="Q143" i="9"/>
  <c r="S143" i="9" s="1"/>
  <c r="P143" i="9"/>
  <c r="G143" i="9"/>
  <c r="AS142" i="9"/>
  <c r="AQ142" i="9"/>
  <c r="AO142" i="9"/>
  <c r="AM142" i="9"/>
  <c r="AK142" i="9"/>
  <c r="AI142" i="9"/>
  <c r="AG142" i="9"/>
  <c r="AE142" i="9"/>
  <c r="Z142" i="9"/>
  <c r="Y142" i="9"/>
  <c r="X142" i="9"/>
  <c r="W142" i="9"/>
  <c r="V142" i="9"/>
  <c r="U142" i="9"/>
  <c r="T142" i="9"/>
  <c r="Q142" i="9"/>
  <c r="S142" i="9" s="1"/>
  <c r="P142" i="9"/>
  <c r="G142" i="9"/>
  <c r="AS141" i="9"/>
  <c r="AQ141" i="9"/>
  <c r="AO141" i="9"/>
  <c r="AM141" i="9"/>
  <c r="AK141" i="9"/>
  <c r="AI141" i="9"/>
  <c r="AG141" i="9"/>
  <c r="AE141" i="9"/>
  <c r="Z141" i="9"/>
  <c r="Y141" i="9"/>
  <c r="X141" i="9"/>
  <c r="W141" i="9"/>
  <c r="V141" i="9"/>
  <c r="U141" i="9"/>
  <c r="T141" i="9"/>
  <c r="Q141" i="9"/>
  <c r="S141" i="9" s="1"/>
  <c r="P141" i="9"/>
  <c r="G141" i="9"/>
  <c r="AS140" i="9"/>
  <c r="AQ140" i="9"/>
  <c r="AO140" i="9"/>
  <c r="AM140" i="9"/>
  <c r="AK140" i="9"/>
  <c r="AI140" i="9"/>
  <c r="AG140" i="9"/>
  <c r="AE140" i="9"/>
  <c r="Z140" i="9"/>
  <c r="Y140" i="9"/>
  <c r="X140" i="9"/>
  <c r="W140" i="9"/>
  <c r="V140" i="9"/>
  <c r="U140" i="9"/>
  <c r="T140" i="9"/>
  <c r="S140" i="9"/>
  <c r="Q140" i="9"/>
  <c r="P140" i="9"/>
  <c r="G140" i="9"/>
  <c r="AS139" i="9"/>
  <c r="AQ139" i="9"/>
  <c r="AO139" i="9"/>
  <c r="AM139" i="9"/>
  <c r="AK139" i="9"/>
  <c r="AI139" i="9"/>
  <c r="AG139" i="9"/>
  <c r="AE139" i="9"/>
  <c r="Z139" i="9"/>
  <c r="Y139" i="9"/>
  <c r="X139" i="9"/>
  <c r="W139" i="9"/>
  <c r="V139" i="9"/>
  <c r="U139" i="9"/>
  <c r="T139" i="9"/>
  <c r="Q139" i="9"/>
  <c r="S139" i="9" s="1"/>
  <c r="P139" i="9"/>
  <c r="G139" i="9"/>
  <c r="AS138" i="9"/>
  <c r="AQ138" i="9"/>
  <c r="AO138" i="9"/>
  <c r="AM138" i="9"/>
  <c r="AK138" i="9"/>
  <c r="AI138" i="9"/>
  <c r="AG138" i="9"/>
  <c r="AE138" i="9"/>
  <c r="Z138" i="9"/>
  <c r="Y138" i="9"/>
  <c r="X138" i="9"/>
  <c r="W138" i="9"/>
  <c r="V138" i="9"/>
  <c r="U138" i="9"/>
  <c r="T138" i="9"/>
  <c r="Q138" i="9"/>
  <c r="S138" i="9" s="1"/>
  <c r="P138" i="9"/>
  <c r="G138" i="9"/>
  <c r="AS137" i="9"/>
  <c r="AQ137" i="9"/>
  <c r="AO137" i="9"/>
  <c r="AM137" i="9"/>
  <c r="AK137" i="9"/>
  <c r="AI137" i="9"/>
  <c r="AG137" i="9"/>
  <c r="AE137" i="9"/>
  <c r="Z137" i="9"/>
  <c r="Y137" i="9"/>
  <c r="X137" i="9"/>
  <c r="W137" i="9"/>
  <c r="V137" i="9"/>
  <c r="U137" i="9"/>
  <c r="T137" i="9"/>
  <c r="Q137" i="9"/>
  <c r="S137" i="9" s="1"/>
  <c r="P137" i="9"/>
  <c r="G137" i="9"/>
  <c r="AS136" i="9"/>
  <c r="AQ136" i="9"/>
  <c r="AO136" i="9"/>
  <c r="AM136" i="9"/>
  <c r="AK136" i="9"/>
  <c r="AI136" i="9"/>
  <c r="AG136" i="9"/>
  <c r="AE136" i="9"/>
  <c r="Z136" i="9"/>
  <c r="Y136" i="9"/>
  <c r="X136" i="9"/>
  <c r="W136" i="9"/>
  <c r="V136" i="9"/>
  <c r="U136" i="9"/>
  <c r="T136" i="9"/>
  <c r="S136" i="9"/>
  <c r="Q136" i="9"/>
  <c r="P136" i="9"/>
  <c r="G136" i="9"/>
  <c r="AS135" i="9"/>
  <c r="AQ135" i="9"/>
  <c r="AO135" i="9"/>
  <c r="AM135" i="9"/>
  <c r="AK135" i="9"/>
  <c r="AI135" i="9"/>
  <c r="AG135" i="9"/>
  <c r="AE135" i="9"/>
  <c r="Z135" i="9"/>
  <c r="Y135" i="9"/>
  <c r="X135" i="9"/>
  <c r="W135" i="9"/>
  <c r="V135" i="9"/>
  <c r="U135" i="9"/>
  <c r="T135" i="9"/>
  <c r="Q135" i="9"/>
  <c r="S135" i="9" s="1"/>
  <c r="P135" i="9"/>
  <c r="G135" i="9"/>
  <c r="AS134" i="9"/>
  <c r="AQ134" i="9"/>
  <c r="AO134" i="9"/>
  <c r="AM134" i="9"/>
  <c r="AK134" i="9"/>
  <c r="AI134" i="9"/>
  <c r="AG134" i="9"/>
  <c r="AE134" i="9"/>
  <c r="Z134" i="9"/>
  <c r="Y134" i="9"/>
  <c r="X134" i="9"/>
  <c r="W134" i="9"/>
  <c r="V134" i="9"/>
  <c r="U134" i="9"/>
  <c r="T134" i="9"/>
  <c r="Q134" i="9"/>
  <c r="S134" i="9" s="1"/>
  <c r="P134" i="9"/>
  <c r="G134" i="9"/>
  <c r="AS133" i="9"/>
  <c r="AQ133" i="9"/>
  <c r="AO133" i="9"/>
  <c r="AM133" i="9"/>
  <c r="AK133" i="9"/>
  <c r="AI133" i="9"/>
  <c r="AG133" i="9"/>
  <c r="AE133" i="9"/>
  <c r="Z133" i="9"/>
  <c r="Y133" i="9"/>
  <c r="X133" i="9"/>
  <c r="W133" i="9"/>
  <c r="V133" i="9"/>
  <c r="U133" i="9"/>
  <c r="T133" i="9"/>
  <c r="Q133" i="9"/>
  <c r="S133" i="9" s="1"/>
  <c r="P133" i="9"/>
  <c r="G133" i="9"/>
  <c r="AS132" i="9"/>
  <c r="AQ132" i="9"/>
  <c r="AO132" i="9"/>
  <c r="AM132" i="9"/>
  <c r="AK132" i="9"/>
  <c r="AI132" i="9"/>
  <c r="AG132" i="9"/>
  <c r="AE132" i="9"/>
  <c r="Z132" i="9"/>
  <c r="Y132" i="9"/>
  <c r="X132" i="9"/>
  <c r="W132" i="9"/>
  <c r="V132" i="9"/>
  <c r="U132" i="9"/>
  <c r="T132" i="9"/>
  <c r="S132" i="9"/>
  <c r="Q132" i="9"/>
  <c r="P132" i="9"/>
  <c r="G132" i="9"/>
  <c r="AS131" i="9"/>
  <c r="AQ131" i="9"/>
  <c r="AO131" i="9"/>
  <c r="AM131" i="9"/>
  <c r="AK131" i="9"/>
  <c r="AI131" i="9"/>
  <c r="AG131" i="9"/>
  <c r="AE131" i="9"/>
  <c r="Z131" i="9"/>
  <c r="Y131" i="9"/>
  <c r="X131" i="9"/>
  <c r="W131" i="9"/>
  <c r="V131" i="9"/>
  <c r="U131" i="9"/>
  <c r="T131" i="9"/>
  <c r="Q131" i="9"/>
  <c r="S131" i="9" s="1"/>
  <c r="P131" i="9"/>
  <c r="G131" i="9"/>
  <c r="AS130" i="9"/>
  <c r="AQ130" i="9"/>
  <c r="AO130" i="9"/>
  <c r="AM130" i="9"/>
  <c r="AK130" i="9"/>
  <c r="AI130" i="9"/>
  <c r="AG130" i="9"/>
  <c r="AE130" i="9"/>
  <c r="Z130" i="9"/>
  <c r="Y130" i="9"/>
  <c r="X130" i="9"/>
  <c r="W130" i="9"/>
  <c r="V130" i="9"/>
  <c r="U130" i="9"/>
  <c r="T130" i="9"/>
  <c r="Q130" i="9"/>
  <c r="S130" i="9" s="1"/>
  <c r="P130" i="9"/>
  <c r="G130" i="9"/>
  <c r="AS129" i="9"/>
  <c r="AQ129" i="9"/>
  <c r="AO129" i="9"/>
  <c r="AM129" i="9"/>
  <c r="AK129" i="9"/>
  <c r="AI129" i="9"/>
  <c r="AG129" i="9"/>
  <c r="AE129" i="9"/>
  <c r="Z129" i="9"/>
  <c r="Y129" i="9"/>
  <c r="X129" i="9"/>
  <c r="W129" i="9"/>
  <c r="V129" i="9"/>
  <c r="U129" i="9"/>
  <c r="T129" i="9"/>
  <c r="Q129" i="9"/>
  <c r="S129" i="9" s="1"/>
  <c r="P129" i="9"/>
  <c r="G129" i="9"/>
  <c r="AS128" i="9"/>
  <c r="AQ128" i="9"/>
  <c r="AO128" i="9"/>
  <c r="AM128" i="9"/>
  <c r="AK128" i="9"/>
  <c r="AI128" i="9"/>
  <c r="AG128" i="9"/>
  <c r="AE128" i="9"/>
  <c r="Z128" i="9"/>
  <c r="Y128" i="9"/>
  <c r="X128" i="9"/>
  <c r="W128" i="9"/>
  <c r="V128" i="9"/>
  <c r="U128" i="9"/>
  <c r="T128" i="9"/>
  <c r="S128" i="9"/>
  <c r="Q128" i="9"/>
  <c r="P128" i="9"/>
  <c r="G128" i="9"/>
  <c r="AS127" i="9"/>
  <c r="AQ127" i="9"/>
  <c r="AO127" i="9"/>
  <c r="AM127" i="9"/>
  <c r="AK127" i="9"/>
  <c r="AI127" i="9"/>
  <c r="AG127" i="9"/>
  <c r="AE127" i="9"/>
  <c r="Z127" i="9"/>
  <c r="Y127" i="9"/>
  <c r="X127" i="9"/>
  <c r="W127" i="9"/>
  <c r="V127" i="9"/>
  <c r="U127" i="9"/>
  <c r="T127" i="9"/>
  <c r="Q127" i="9"/>
  <c r="S127" i="9" s="1"/>
  <c r="P127" i="9"/>
  <c r="G127" i="9"/>
  <c r="AS126" i="9"/>
  <c r="AQ126" i="9"/>
  <c r="AO126" i="9"/>
  <c r="AM126" i="9"/>
  <c r="AK126" i="9"/>
  <c r="AI126" i="9"/>
  <c r="AG126" i="9"/>
  <c r="AE126" i="9"/>
  <c r="Z126" i="9"/>
  <c r="Y126" i="9"/>
  <c r="X126" i="9"/>
  <c r="W126" i="9"/>
  <c r="V126" i="9"/>
  <c r="U126" i="9"/>
  <c r="T126" i="9"/>
  <c r="Q126" i="9"/>
  <c r="S126" i="9" s="1"/>
  <c r="P126" i="9"/>
  <c r="G126" i="9"/>
  <c r="AS125" i="9"/>
  <c r="AQ125" i="9"/>
  <c r="AO125" i="9"/>
  <c r="AM125" i="9"/>
  <c r="AK125" i="9"/>
  <c r="AI125" i="9"/>
  <c r="AG125" i="9"/>
  <c r="AE125" i="9"/>
  <c r="Z125" i="9"/>
  <c r="Y125" i="9"/>
  <c r="X125" i="9"/>
  <c r="W125" i="9"/>
  <c r="V125" i="9"/>
  <c r="U125" i="9"/>
  <c r="T125" i="9"/>
  <c r="Q125" i="9"/>
  <c r="S125" i="9" s="1"/>
  <c r="P125" i="9"/>
  <c r="G125" i="9"/>
  <c r="AS124" i="9"/>
  <c r="AQ124" i="9"/>
  <c r="AO124" i="9"/>
  <c r="AM124" i="9"/>
  <c r="AK124" i="9"/>
  <c r="AI124" i="9"/>
  <c r="AG124" i="9"/>
  <c r="AE124" i="9"/>
  <c r="Z124" i="9"/>
  <c r="Y124" i="9"/>
  <c r="X124" i="9"/>
  <c r="W124" i="9"/>
  <c r="V124" i="9"/>
  <c r="U124" i="9"/>
  <c r="T124" i="9"/>
  <c r="S124" i="9"/>
  <c r="Q124" i="9"/>
  <c r="P124" i="9"/>
  <c r="G124" i="9"/>
  <c r="AS123" i="9"/>
  <c r="AQ123" i="9"/>
  <c r="AO123" i="9"/>
  <c r="AM123" i="9"/>
  <c r="AK123" i="9"/>
  <c r="AI123" i="9"/>
  <c r="AG123" i="9"/>
  <c r="AE123" i="9"/>
  <c r="Z123" i="9"/>
  <c r="Y123" i="9"/>
  <c r="X123" i="9"/>
  <c r="W123" i="9"/>
  <c r="V123" i="9"/>
  <c r="U123" i="9"/>
  <c r="T123" i="9"/>
  <c r="Q123" i="9"/>
  <c r="S123" i="9" s="1"/>
  <c r="P123" i="9"/>
  <c r="G123" i="9"/>
  <c r="AS122" i="9"/>
  <c r="AQ122" i="9"/>
  <c r="AO122" i="9"/>
  <c r="AM122" i="9"/>
  <c r="AK122" i="9"/>
  <c r="AI122" i="9"/>
  <c r="AG122" i="9"/>
  <c r="AE122" i="9"/>
  <c r="Z122" i="9"/>
  <c r="Y122" i="9"/>
  <c r="X122" i="9"/>
  <c r="W122" i="9"/>
  <c r="V122" i="9"/>
  <c r="U122" i="9"/>
  <c r="T122" i="9"/>
  <c r="S122" i="9"/>
  <c r="Q122" i="9"/>
  <c r="P122" i="9"/>
  <c r="G122" i="9"/>
  <c r="AS121" i="9"/>
  <c r="AQ121" i="9"/>
  <c r="AO121" i="9"/>
  <c r="AM121" i="9"/>
  <c r="AK121" i="9"/>
  <c r="AI121" i="9"/>
  <c r="AG121" i="9"/>
  <c r="AE121" i="9"/>
  <c r="Z121" i="9"/>
  <c r="Y121" i="9"/>
  <c r="X121" i="9"/>
  <c r="W121" i="9"/>
  <c r="V121" i="9"/>
  <c r="U121" i="9"/>
  <c r="T121" i="9"/>
  <c r="Q121" i="9"/>
  <c r="S121" i="9" s="1"/>
  <c r="P121" i="9"/>
  <c r="G121" i="9"/>
  <c r="AS120" i="9"/>
  <c r="AQ120" i="9"/>
  <c r="AO120" i="9"/>
  <c r="AM120" i="9"/>
  <c r="AK120" i="9"/>
  <c r="AI120" i="9"/>
  <c r="AG120" i="9"/>
  <c r="AE120" i="9"/>
  <c r="Z120" i="9"/>
  <c r="Y120" i="9"/>
  <c r="X120" i="9"/>
  <c r="W120" i="9"/>
  <c r="V120" i="9"/>
  <c r="U120" i="9"/>
  <c r="T120" i="9"/>
  <c r="S120" i="9"/>
  <c r="Q120" i="9"/>
  <c r="P120" i="9"/>
  <c r="G120" i="9"/>
  <c r="AS119" i="9"/>
  <c r="AQ119" i="9"/>
  <c r="AO119" i="9"/>
  <c r="AM119" i="9"/>
  <c r="AK119" i="9"/>
  <c r="AI119" i="9"/>
  <c r="AG119" i="9"/>
  <c r="AE119" i="9"/>
  <c r="Z119" i="9"/>
  <c r="Y119" i="9"/>
  <c r="X119" i="9"/>
  <c r="W119" i="9"/>
  <c r="V119" i="9"/>
  <c r="U119" i="9"/>
  <c r="T119" i="9"/>
  <c r="Q119" i="9"/>
  <c r="S119" i="9" s="1"/>
  <c r="P119" i="9"/>
  <c r="G119" i="9"/>
  <c r="AS118" i="9"/>
  <c r="AQ118" i="9"/>
  <c r="AO118" i="9"/>
  <c r="AM118" i="9"/>
  <c r="AK118" i="9"/>
  <c r="AI118" i="9"/>
  <c r="AG118" i="9"/>
  <c r="AE118" i="9"/>
  <c r="Z118" i="9"/>
  <c r="Y118" i="9"/>
  <c r="X118" i="9"/>
  <c r="W118" i="9"/>
  <c r="V118" i="9"/>
  <c r="U118" i="9"/>
  <c r="T118" i="9"/>
  <c r="S118" i="9"/>
  <c r="Q118" i="9"/>
  <c r="P118" i="9"/>
  <c r="G118" i="9"/>
  <c r="AS117" i="9"/>
  <c r="AQ117" i="9"/>
  <c r="AO117" i="9"/>
  <c r="AM117" i="9"/>
  <c r="AK117" i="9"/>
  <c r="AI117" i="9"/>
  <c r="AG117" i="9"/>
  <c r="AE117" i="9"/>
  <c r="Z117" i="9"/>
  <c r="Y117" i="9"/>
  <c r="X117" i="9"/>
  <c r="W117" i="9"/>
  <c r="V117" i="9"/>
  <c r="U117" i="9"/>
  <c r="T117" i="9"/>
  <c r="Q117" i="9"/>
  <c r="S117" i="9" s="1"/>
  <c r="P117" i="9"/>
  <c r="G117" i="9"/>
  <c r="AS116" i="9"/>
  <c r="AQ116" i="9"/>
  <c r="AO116" i="9"/>
  <c r="AM116" i="9"/>
  <c r="AK116" i="9"/>
  <c r="AI116" i="9"/>
  <c r="AG116" i="9"/>
  <c r="AE116" i="9"/>
  <c r="Z116" i="9"/>
  <c r="Y116" i="9"/>
  <c r="X116" i="9"/>
  <c r="W116" i="9"/>
  <c r="V116" i="9"/>
  <c r="U116" i="9"/>
  <c r="T116" i="9"/>
  <c r="S116" i="9"/>
  <c r="Q116" i="9"/>
  <c r="P116" i="9"/>
  <c r="G116" i="9"/>
  <c r="AS115" i="9"/>
  <c r="AQ115" i="9"/>
  <c r="AO115" i="9"/>
  <c r="AM115" i="9"/>
  <c r="AK115" i="9"/>
  <c r="AI115" i="9"/>
  <c r="AG115" i="9"/>
  <c r="AE115" i="9"/>
  <c r="Z115" i="9"/>
  <c r="Y115" i="9"/>
  <c r="X115" i="9"/>
  <c r="W115" i="9"/>
  <c r="V115" i="9"/>
  <c r="U115" i="9"/>
  <c r="T115" i="9"/>
  <c r="Q115" i="9"/>
  <c r="S115" i="9" s="1"/>
  <c r="P115" i="9"/>
  <c r="G115" i="9"/>
  <c r="AS114" i="9"/>
  <c r="AQ114" i="9"/>
  <c r="AO114" i="9"/>
  <c r="AM114" i="9"/>
  <c r="AK114" i="9"/>
  <c r="AI114" i="9"/>
  <c r="AG114" i="9"/>
  <c r="AE114" i="9"/>
  <c r="Z114" i="9"/>
  <c r="Y114" i="9"/>
  <c r="X114" i="9"/>
  <c r="W114" i="9"/>
  <c r="V114" i="9"/>
  <c r="U114" i="9"/>
  <c r="T114" i="9"/>
  <c r="S114" i="9"/>
  <c r="Q114" i="9"/>
  <c r="P114" i="9"/>
  <c r="G114" i="9"/>
  <c r="AS113" i="9"/>
  <c r="AQ113" i="9"/>
  <c r="AO113" i="9"/>
  <c r="AM113" i="9"/>
  <c r="AK113" i="9"/>
  <c r="AI113" i="9"/>
  <c r="AG113" i="9"/>
  <c r="AE113" i="9"/>
  <c r="Z113" i="9"/>
  <c r="Y113" i="9"/>
  <c r="X113" i="9"/>
  <c r="W113" i="9"/>
  <c r="V113" i="9"/>
  <c r="U113" i="9"/>
  <c r="T113" i="9"/>
  <c r="Q113" i="9"/>
  <c r="S113" i="9" s="1"/>
  <c r="P113" i="9"/>
  <c r="G113" i="9"/>
  <c r="AS112" i="9"/>
  <c r="AQ112" i="9"/>
  <c r="AO112" i="9"/>
  <c r="AM112" i="9"/>
  <c r="AK112" i="9"/>
  <c r="AI112" i="9"/>
  <c r="AG112" i="9"/>
  <c r="AE112" i="9"/>
  <c r="Z112" i="9"/>
  <c r="Y112" i="9"/>
  <c r="X112" i="9"/>
  <c r="W112" i="9"/>
  <c r="V112" i="9"/>
  <c r="U112" i="9"/>
  <c r="T112" i="9"/>
  <c r="S112" i="9"/>
  <c r="Q112" i="9"/>
  <c r="P112" i="9"/>
  <c r="G112" i="9"/>
  <c r="AS111" i="9"/>
  <c r="AQ111" i="9"/>
  <c r="AO111" i="9"/>
  <c r="AM111" i="9"/>
  <c r="AK111" i="9"/>
  <c r="AI111" i="9"/>
  <c r="AG111" i="9"/>
  <c r="AE111" i="9"/>
  <c r="Z111" i="9"/>
  <c r="Y111" i="9"/>
  <c r="X111" i="9"/>
  <c r="W111" i="9"/>
  <c r="V111" i="9"/>
  <c r="U111" i="9"/>
  <c r="T111" i="9"/>
  <c r="Q111" i="9"/>
  <c r="S111" i="9" s="1"/>
  <c r="P111" i="9"/>
  <c r="G111" i="9"/>
  <c r="AS110" i="9"/>
  <c r="AQ110" i="9"/>
  <c r="AO110" i="9"/>
  <c r="AM110" i="9"/>
  <c r="AK110" i="9"/>
  <c r="AI110" i="9"/>
  <c r="AG110" i="9"/>
  <c r="AE110" i="9"/>
  <c r="Z110" i="9"/>
  <c r="Y110" i="9"/>
  <c r="X110" i="9"/>
  <c r="W110" i="9"/>
  <c r="V110" i="9"/>
  <c r="U110" i="9"/>
  <c r="T110" i="9"/>
  <c r="Q110" i="9"/>
  <c r="S110" i="9" s="1"/>
  <c r="P110" i="9"/>
  <c r="G110" i="9"/>
  <c r="AS109" i="9"/>
  <c r="AQ109" i="9"/>
  <c r="AO109" i="9"/>
  <c r="AM109" i="9"/>
  <c r="AK109" i="9"/>
  <c r="AI109" i="9"/>
  <c r="AG109" i="9"/>
  <c r="AE109" i="9"/>
  <c r="Z109" i="9"/>
  <c r="Y109" i="9"/>
  <c r="X109" i="9"/>
  <c r="W109" i="9"/>
  <c r="V109" i="9"/>
  <c r="U109" i="9"/>
  <c r="T109" i="9"/>
  <c r="Q109" i="9"/>
  <c r="S109" i="9" s="1"/>
  <c r="P109" i="9"/>
  <c r="G109" i="9"/>
  <c r="AS108" i="9"/>
  <c r="AQ108" i="9"/>
  <c r="AO108" i="9"/>
  <c r="AM108" i="9"/>
  <c r="AK108" i="9"/>
  <c r="AI108" i="9"/>
  <c r="AG108" i="9"/>
  <c r="AE108" i="9"/>
  <c r="Z108" i="9"/>
  <c r="Y108" i="9"/>
  <c r="X108" i="9"/>
  <c r="W108" i="9"/>
  <c r="V108" i="9"/>
  <c r="U108" i="9"/>
  <c r="T108" i="9"/>
  <c r="S108" i="9"/>
  <c r="Q108" i="9"/>
  <c r="P108" i="9"/>
  <c r="G108" i="9"/>
  <c r="AS107" i="9"/>
  <c r="AQ107" i="9"/>
  <c r="AO107" i="9"/>
  <c r="AM107" i="9"/>
  <c r="AK107" i="9"/>
  <c r="AI107" i="9"/>
  <c r="AG107" i="9"/>
  <c r="AE107" i="9"/>
  <c r="Z107" i="9"/>
  <c r="Y107" i="9"/>
  <c r="X107" i="9"/>
  <c r="W107" i="9"/>
  <c r="V107" i="9"/>
  <c r="U107" i="9"/>
  <c r="T107" i="9"/>
  <c r="Q107" i="9"/>
  <c r="S107" i="9" s="1"/>
  <c r="P107" i="9"/>
  <c r="G107" i="9"/>
  <c r="AS106" i="9"/>
  <c r="AQ106" i="9"/>
  <c r="AO106" i="9"/>
  <c r="AM106" i="9"/>
  <c r="AK106" i="9"/>
  <c r="AI106" i="9"/>
  <c r="AG106" i="9"/>
  <c r="AE106" i="9"/>
  <c r="Z106" i="9"/>
  <c r="Y106" i="9"/>
  <c r="X106" i="9"/>
  <c r="W106" i="9"/>
  <c r="V106" i="9"/>
  <c r="U106" i="9"/>
  <c r="T106" i="9"/>
  <c r="Q106" i="9"/>
  <c r="S106" i="9" s="1"/>
  <c r="P106" i="9"/>
  <c r="G106" i="9"/>
  <c r="AS105" i="9"/>
  <c r="AQ105" i="9"/>
  <c r="AO105" i="9"/>
  <c r="AM105" i="9"/>
  <c r="AK105" i="9"/>
  <c r="AI105" i="9"/>
  <c r="AG105" i="9"/>
  <c r="AE105" i="9"/>
  <c r="Z105" i="9"/>
  <c r="Y105" i="9"/>
  <c r="X105" i="9"/>
  <c r="W105" i="9"/>
  <c r="V105" i="9"/>
  <c r="U105" i="9"/>
  <c r="T105" i="9"/>
  <c r="Q105" i="9"/>
  <c r="S105" i="9" s="1"/>
  <c r="P105" i="9"/>
  <c r="G105" i="9"/>
  <c r="AS104" i="9"/>
  <c r="AQ104" i="9"/>
  <c r="AO104" i="9"/>
  <c r="AM104" i="9"/>
  <c r="AK104" i="9"/>
  <c r="AI104" i="9"/>
  <c r="AG104" i="9"/>
  <c r="AE104" i="9"/>
  <c r="Z104" i="9"/>
  <c r="Y104" i="9"/>
  <c r="X104" i="9"/>
  <c r="W104" i="9"/>
  <c r="V104" i="9"/>
  <c r="U104" i="9"/>
  <c r="T104" i="9"/>
  <c r="S104" i="9"/>
  <c r="Q104" i="9"/>
  <c r="P104" i="9"/>
  <c r="G104" i="9"/>
  <c r="AS103" i="9"/>
  <c r="AQ103" i="9"/>
  <c r="AO103" i="9"/>
  <c r="AM103" i="9"/>
  <c r="AK103" i="9"/>
  <c r="AI103" i="9"/>
  <c r="AG103" i="9"/>
  <c r="AE103" i="9"/>
  <c r="Z103" i="9"/>
  <c r="Y103" i="9"/>
  <c r="X103" i="9"/>
  <c r="W103" i="9"/>
  <c r="V103" i="9"/>
  <c r="U103" i="9"/>
  <c r="T103" i="9"/>
  <c r="Q103" i="9"/>
  <c r="S103" i="9" s="1"/>
  <c r="P103" i="9"/>
  <c r="G103" i="9"/>
  <c r="AS102" i="9"/>
  <c r="AQ102" i="9"/>
  <c r="AO102" i="9"/>
  <c r="AM102" i="9"/>
  <c r="AK102" i="9"/>
  <c r="AI102" i="9"/>
  <c r="AG102" i="9"/>
  <c r="AE102" i="9"/>
  <c r="Z102" i="9"/>
  <c r="Y102" i="9"/>
  <c r="X102" i="9"/>
  <c r="W102" i="9"/>
  <c r="V102" i="9"/>
  <c r="U102" i="9"/>
  <c r="T102" i="9"/>
  <c r="Q102" i="9"/>
  <c r="S102" i="9" s="1"/>
  <c r="P102" i="9"/>
  <c r="G102" i="9"/>
  <c r="AS101" i="9"/>
  <c r="AQ101" i="9"/>
  <c r="AO101" i="9"/>
  <c r="AM101" i="9"/>
  <c r="AK101" i="9"/>
  <c r="AI101" i="9"/>
  <c r="AG101" i="9"/>
  <c r="AE101" i="9"/>
  <c r="Z101" i="9"/>
  <c r="Y101" i="9"/>
  <c r="X101" i="9"/>
  <c r="W101" i="9"/>
  <c r="V101" i="9"/>
  <c r="U101" i="9"/>
  <c r="T101" i="9"/>
  <c r="Q101" i="9"/>
  <c r="S101" i="9" s="1"/>
  <c r="P101" i="9"/>
  <c r="G101" i="9"/>
  <c r="AS100" i="9"/>
  <c r="AQ100" i="9"/>
  <c r="AO100" i="9"/>
  <c r="AM100" i="9"/>
  <c r="AK100" i="9"/>
  <c r="AI100" i="9"/>
  <c r="AG100" i="9"/>
  <c r="AE100" i="9"/>
  <c r="Z100" i="9"/>
  <c r="Y100" i="9"/>
  <c r="X100" i="9"/>
  <c r="W100" i="9"/>
  <c r="V100" i="9"/>
  <c r="U100" i="9"/>
  <c r="T100" i="9"/>
  <c r="S100" i="9"/>
  <c r="Q100" i="9"/>
  <c r="P100" i="9"/>
  <c r="G100" i="9"/>
  <c r="AS99" i="9"/>
  <c r="AQ99" i="9"/>
  <c r="AO99" i="9"/>
  <c r="AM99" i="9"/>
  <c r="AK99" i="9"/>
  <c r="AI99" i="9"/>
  <c r="AG99" i="9"/>
  <c r="AE99" i="9"/>
  <c r="Z99" i="9"/>
  <c r="Y99" i="9"/>
  <c r="X99" i="9"/>
  <c r="W99" i="9"/>
  <c r="V99" i="9"/>
  <c r="U99" i="9"/>
  <c r="T99" i="9"/>
  <c r="Q99" i="9"/>
  <c r="S99" i="9" s="1"/>
  <c r="P99" i="9"/>
  <c r="G99" i="9"/>
  <c r="AS98" i="9"/>
  <c r="AQ98" i="9"/>
  <c r="AO98" i="9"/>
  <c r="AM98" i="9"/>
  <c r="AK98" i="9"/>
  <c r="AI98" i="9"/>
  <c r="AG98" i="9"/>
  <c r="AE98" i="9"/>
  <c r="Z98" i="9"/>
  <c r="Y98" i="9"/>
  <c r="X98" i="9"/>
  <c r="W98" i="9"/>
  <c r="V98" i="9"/>
  <c r="U98" i="9"/>
  <c r="T98" i="9"/>
  <c r="Q98" i="9"/>
  <c r="S98" i="9" s="1"/>
  <c r="P98" i="9"/>
  <c r="G98" i="9"/>
  <c r="AS97" i="9"/>
  <c r="AQ97" i="9"/>
  <c r="AO97" i="9"/>
  <c r="AM97" i="9"/>
  <c r="AK97" i="9"/>
  <c r="AI97" i="9"/>
  <c r="AG97" i="9"/>
  <c r="AE97" i="9"/>
  <c r="Z97" i="9"/>
  <c r="Y97" i="9"/>
  <c r="X97" i="9"/>
  <c r="W97" i="9"/>
  <c r="V97" i="9"/>
  <c r="U97" i="9"/>
  <c r="T97" i="9"/>
  <c r="Q97" i="9"/>
  <c r="S97" i="9" s="1"/>
  <c r="P97" i="9"/>
  <c r="G97" i="9"/>
  <c r="AS96" i="9"/>
  <c r="AQ96" i="9"/>
  <c r="AO96" i="9"/>
  <c r="AM96" i="9"/>
  <c r="AK96" i="9"/>
  <c r="AI96" i="9"/>
  <c r="AG96" i="9"/>
  <c r="AE96" i="9"/>
  <c r="Z96" i="9"/>
  <c r="Y96" i="9"/>
  <c r="X96" i="9"/>
  <c r="W96" i="9"/>
  <c r="V96" i="9"/>
  <c r="U96" i="9"/>
  <c r="T96" i="9"/>
  <c r="S96" i="9"/>
  <c r="Q96" i="9"/>
  <c r="P96" i="9"/>
  <c r="G96" i="9"/>
  <c r="AS95" i="9"/>
  <c r="AQ95" i="9"/>
  <c r="AO95" i="9"/>
  <c r="AM95" i="9"/>
  <c r="AK95" i="9"/>
  <c r="AI95" i="9"/>
  <c r="AG95" i="9"/>
  <c r="AE95" i="9"/>
  <c r="Z95" i="9"/>
  <c r="Y95" i="9"/>
  <c r="X95" i="9"/>
  <c r="W95" i="9"/>
  <c r="V95" i="9"/>
  <c r="U95" i="9"/>
  <c r="T95" i="9"/>
  <c r="Q95" i="9"/>
  <c r="S95" i="9" s="1"/>
  <c r="P95" i="9"/>
  <c r="G95" i="9"/>
  <c r="AS94" i="9"/>
  <c r="AQ94" i="9"/>
  <c r="AO94" i="9"/>
  <c r="AM94" i="9"/>
  <c r="AK94" i="9"/>
  <c r="AI94" i="9"/>
  <c r="AG94" i="9"/>
  <c r="AE94" i="9"/>
  <c r="Z94" i="9"/>
  <c r="Y94" i="9"/>
  <c r="X94" i="9"/>
  <c r="W94" i="9"/>
  <c r="V94" i="9"/>
  <c r="U94" i="9"/>
  <c r="T94" i="9"/>
  <c r="Q94" i="9"/>
  <c r="S94" i="9" s="1"/>
  <c r="P94" i="9"/>
  <c r="G94" i="9"/>
  <c r="AS93" i="9"/>
  <c r="AQ93" i="9"/>
  <c r="AO93" i="9"/>
  <c r="AM93" i="9"/>
  <c r="AK93" i="9"/>
  <c r="AI93" i="9"/>
  <c r="AG93" i="9"/>
  <c r="AE93" i="9"/>
  <c r="Z93" i="9"/>
  <c r="Y93" i="9"/>
  <c r="X93" i="9"/>
  <c r="W93" i="9"/>
  <c r="V93" i="9"/>
  <c r="U93" i="9"/>
  <c r="T93" i="9"/>
  <c r="Q93" i="9"/>
  <c r="S93" i="9" s="1"/>
  <c r="P93" i="9"/>
  <c r="G93" i="9"/>
  <c r="AS92" i="9"/>
  <c r="AQ92" i="9"/>
  <c r="AO92" i="9"/>
  <c r="AM92" i="9"/>
  <c r="AK92" i="9"/>
  <c r="AI92" i="9"/>
  <c r="AG92" i="9"/>
  <c r="AE92" i="9"/>
  <c r="Z92" i="9"/>
  <c r="Y92" i="9"/>
  <c r="X92" i="9"/>
  <c r="W92" i="9"/>
  <c r="V92" i="9"/>
  <c r="U92" i="9"/>
  <c r="T92" i="9"/>
  <c r="S92" i="9"/>
  <c r="Q92" i="9"/>
  <c r="P92" i="9"/>
  <c r="G92" i="9"/>
  <c r="AS91" i="9"/>
  <c r="AQ91" i="9"/>
  <c r="AO91" i="9"/>
  <c r="AM91" i="9"/>
  <c r="AK91" i="9"/>
  <c r="AI91" i="9"/>
  <c r="AG91" i="9"/>
  <c r="AE91" i="9"/>
  <c r="Z91" i="9"/>
  <c r="Y91" i="9"/>
  <c r="X91" i="9"/>
  <c r="W91" i="9"/>
  <c r="V91" i="9"/>
  <c r="U91" i="9"/>
  <c r="T91" i="9"/>
  <c r="Q91" i="9"/>
  <c r="S91" i="9" s="1"/>
  <c r="P91" i="9"/>
  <c r="G91" i="9"/>
  <c r="AS90" i="9"/>
  <c r="AQ90" i="9"/>
  <c r="AO90" i="9"/>
  <c r="AM90" i="9"/>
  <c r="AK90" i="9"/>
  <c r="AI90" i="9"/>
  <c r="AG90" i="9"/>
  <c r="AE90" i="9"/>
  <c r="Z90" i="9"/>
  <c r="Y90" i="9"/>
  <c r="X90" i="9"/>
  <c r="W90" i="9"/>
  <c r="V90" i="9"/>
  <c r="U90" i="9"/>
  <c r="T90" i="9"/>
  <c r="Q90" i="9"/>
  <c r="S90" i="9" s="1"/>
  <c r="P90" i="9"/>
  <c r="G90" i="9"/>
  <c r="AS89" i="9"/>
  <c r="AQ89" i="9"/>
  <c r="AO89" i="9"/>
  <c r="AM89" i="9"/>
  <c r="AK89" i="9"/>
  <c r="AI89" i="9"/>
  <c r="AG89" i="9"/>
  <c r="AE89" i="9"/>
  <c r="Z89" i="9"/>
  <c r="Y89" i="9"/>
  <c r="X89" i="9"/>
  <c r="W89" i="9"/>
  <c r="V89" i="9"/>
  <c r="U89" i="9"/>
  <c r="T89" i="9"/>
  <c r="Q89" i="9"/>
  <c r="S89" i="9" s="1"/>
  <c r="P89" i="9"/>
  <c r="G89" i="9"/>
  <c r="AS88" i="9"/>
  <c r="AQ88" i="9"/>
  <c r="AO88" i="9"/>
  <c r="AM88" i="9"/>
  <c r="AK88" i="9"/>
  <c r="AI88" i="9"/>
  <c r="AG88" i="9"/>
  <c r="AE88" i="9"/>
  <c r="Z88" i="9"/>
  <c r="Y88" i="9"/>
  <c r="X88" i="9"/>
  <c r="W88" i="9"/>
  <c r="V88" i="9"/>
  <c r="U88" i="9"/>
  <c r="T88" i="9"/>
  <c r="S88" i="9"/>
  <c r="Q88" i="9"/>
  <c r="P88" i="9"/>
  <c r="G88" i="9"/>
  <c r="AS87" i="9"/>
  <c r="AQ87" i="9"/>
  <c r="AO87" i="9"/>
  <c r="AM87" i="9"/>
  <c r="AK87" i="9"/>
  <c r="AI87" i="9"/>
  <c r="AG87" i="9"/>
  <c r="AE87" i="9"/>
  <c r="Z87" i="9"/>
  <c r="Y87" i="9"/>
  <c r="X87" i="9"/>
  <c r="W87" i="9"/>
  <c r="V87" i="9"/>
  <c r="U87" i="9"/>
  <c r="T87" i="9"/>
  <c r="Q87" i="9"/>
  <c r="S87" i="9" s="1"/>
  <c r="P87" i="9"/>
  <c r="G87" i="9"/>
  <c r="AS86" i="9"/>
  <c r="AQ86" i="9"/>
  <c r="AO86" i="9"/>
  <c r="AM86" i="9"/>
  <c r="AK86" i="9"/>
  <c r="AI86" i="9"/>
  <c r="AG86" i="9"/>
  <c r="AE86" i="9"/>
  <c r="Z86" i="9"/>
  <c r="Y86" i="9"/>
  <c r="X86" i="9"/>
  <c r="W86" i="9"/>
  <c r="V86" i="9"/>
  <c r="U86" i="9"/>
  <c r="T86" i="9"/>
  <c r="Q86" i="9"/>
  <c r="S86" i="9" s="1"/>
  <c r="P86" i="9"/>
  <c r="G86" i="9"/>
  <c r="AS85" i="9"/>
  <c r="AQ85" i="9"/>
  <c r="AO85" i="9"/>
  <c r="AM85" i="9"/>
  <c r="AK85" i="9"/>
  <c r="AI85" i="9"/>
  <c r="AG85" i="9"/>
  <c r="AE85" i="9"/>
  <c r="Z85" i="9"/>
  <c r="Y85" i="9"/>
  <c r="X85" i="9"/>
  <c r="W85" i="9"/>
  <c r="V85" i="9"/>
  <c r="U85" i="9"/>
  <c r="T85" i="9"/>
  <c r="Q85" i="9"/>
  <c r="S85" i="9" s="1"/>
  <c r="P85" i="9"/>
  <c r="G85" i="9"/>
  <c r="AS84" i="9"/>
  <c r="AQ84" i="9"/>
  <c r="AO84" i="9"/>
  <c r="AM84" i="9"/>
  <c r="AK84" i="9"/>
  <c r="AI84" i="9"/>
  <c r="AG84" i="9"/>
  <c r="AE84" i="9"/>
  <c r="Z84" i="9"/>
  <c r="Y84" i="9"/>
  <c r="X84" i="9"/>
  <c r="W84" i="9"/>
  <c r="V84" i="9"/>
  <c r="U84" i="9"/>
  <c r="T84" i="9"/>
  <c r="S84" i="9"/>
  <c r="Q84" i="9"/>
  <c r="P84" i="9"/>
  <c r="G84" i="9"/>
  <c r="AS83" i="9"/>
  <c r="AQ83" i="9"/>
  <c r="AO83" i="9"/>
  <c r="AM83" i="9"/>
  <c r="AK83" i="9"/>
  <c r="AI83" i="9"/>
  <c r="AG83" i="9"/>
  <c r="AE83" i="9"/>
  <c r="Z83" i="9"/>
  <c r="Y83" i="9"/>
  <c r="X83" i="9"/>
  <c r="W83" i="9"/>
  <c r="V83" i="9"/>
  <c r="U83" i="9"/>
  <c r="T83" i="9"/>
  <c r="Q83" i="9"/>
  <c r="S83" i="9" s="1"/>
  <c r="P83" i="9"/>
  <c r="G83" i="9"/>
  <c r="AS82" i="9"/>
  <c r="AQ82" i="9"/>
  <c r="AO82" i="9"/>
  <c r="AM82" i="9"/>
  <c r="AK82" i="9"/>
  <c r="AI82" i="9"/>
  <c r="AG82" i="9"/>
  <c r="AE82" i="9"/>
  <c r="Z82" i="9"/>
  <c r="Y82" i="9"/>
  <c r="X82" i="9"/>
  <c r="W82" i="9"/>
  <c r="V82" i="9"/>
  <c r="U82" i="9"/>
  <c r="T82" i="9"/>
  <c r="Q82" i="9"/>
  <c r="S82" i="9" s="1"/>
  <c r="P82" i="9"/>
  <c r="G82" i="9"/>
  <c r="AS81" i="9"/>
  <c r="AQ81" i="9"/>
  <c r="AO81" i="9"/>
  <c r="AM81" i="9"/>
  <c r="AK81" i="9"/>
  <c r="AI81" i="9"/>
  <c r="AG81" i="9"/>
  <c r="AE81" i="9"/>
  <c r="Z81" i="9"/>
  <c r="Y81" i="9"/>
  <c r="X81" i="9"/>
  <c r="W81" i="9"/>
  <c r="V81" i="9"/>
  <c r="U81" i="9"/>
  <c r="T81" i="9"/>
  <c r="S81" i="9"/>
  <c r="Q81" i="9"/>
  <c r="P81" i="9"/>
  <c r="G81" i="9"/>
  <c r="AS80" i="9"/>
  <c r="AQ80" i="9"/>
  <c r="AO80" i="9"/>
  <c r="AM80" i="9"/>
  <c r="AK80" i="9"/>
  <c r="AI80" i="9"/>
  <c r="AG80" i="9"/>
  <c r="AE80" i="9"/>
  <c r="Z80" i="9"/>
  <c r="Y80" i="9"/>
  <c r="X80" i="9"/>
  <c r="W80" i="9"/>
  <c r="V80" i="9"/>
  <c r="U80" i="9"/>
  <c r="T80" i="9"/>
  <c r="S80" i="9"/>
  <c r="Q80" i="9"/>
  <c r="P80" i="9"/>
  <c r="G80" i="9"/>
  <c r="AS79" i="9"/>
  <c r="AQ79" i="9"/>
  <c r="AO79" i="9"/>
  <c r="AM79" i="9"/>
  <c r="AK79" i="9"/>
  <c r="AI79" i="9"/>
  <c r="AG79" i="9"/>
  <c r="AE79" i="9"/>
  <c r="Z79" i="9"/>
  <c r="Y79" i="9"/>
  <c r="X79" i="9"/>
  <c r="W79" i="9"/>
  <c r="V79" i="9"/>
  <c r="U79" i="9"/>
  <c r="T79" i="9"/>
  <c r="Q79" i="9"/>
  <c r="S79" i="9" s="1"/>
  <c r="P79" i="9"/>
  <c r="G79" i="9"/>
  <c r="AS78" i="9"/>
  <c r="AQ78" i="9"/>
  <c r="AO78" i="9"/>
  <c r="AM78" i="9"/>
  <c r="AK78" i="9"/>
  <c r="AI78" i="9"/>
  <c r="AG78" i="9"/>
  <c r="AE78" i="9"/>
  <c r="Z78" i="9"/>
  <c r="Y78" i="9"/>
  <c r="X78" i="9"/>
  <c r="W78" i="9"/>
  <c r="V78" i="9"/>
  <c r="U78" i="9"/>
  <c r="T78" i="9"/>
  <c r="Q78" i="9"/>
  <c r="S78" i="9" s="1"/>
  <c r="P78" i="9"/>
  <c r="G78" i="9"/>
  <c r="AS77" i="9"/>
  <c r="AQ77" i="9"/>
  <c r="AO77" i="9"/>
  <c r="AM77" i="9"/>
  <c r="AK77" i="9"/>
  <c r="AI77" i="9"/>
  <c r="AG77" i="9"/>
  <c r="AE77" i="9"/>
  <c r="Z77" i="9"/>
  <c r="Y77" i="9"/>
  <c r="X77" i="9"/>
  <c r="W77" i="9"/>
  <c r="V77" i="9"/>
  <c r="U77" i="9"/>
  <c r="T77" i="9"/>
  <c r="S77" i="9"/>
  <c r="Q77" i="9"/>
  <c r="P77" i="9"/>
  <c r="G77" i="9"/>
  <c r="AS76" i="9"/>
  <c r="AQ76" i="9"/>
  <c r="AO76" i="9"/>
  <c r="AM76" i="9"/>
  <c r="AK76" i="9"/>
  <c r="AI76" i="9"/>
  <c r="AG76" i="9"/>
  <c r="AE76" i="9"/>
  <c r="Z76" i="9"/>
  <c r="Y76" i="9"/>
  <c r="X76" i="9"/>
  <c r="W76" i="9"/>
  <c r="V76" i="9"/>
  <c r="U76" i="9"/>
  <c r="T76" i="9"/>
  <c r="S76" i="9"/>
  <c r="Q76" i="9"/>
  <c r="P76" i="9"/>
  <c r="G76" i="9"/>
  <c r="AS75" i="9"/>
  <c r="AQ75" i="9"/>
  <c r="AO75" i="9"/>
  <c r="AM75" i="9"/>
  <c r="AK75" i="9"/>
  <c r="AI75" i="9"/>
  <c r="AG75" i="9"/>
  <c r="AE75" i="9"/>
  <c r="Z75" i="9"/>
  <c r="Y75" i="9"/>
  <c r="X75" i="9"/>
  <c r="W75" i="9"/>
  <c r="V75" i="9"/>
  <c r="U75" i="9"/>
  <c r="T75" i="9"/>
  <c r="Q75" i="9"/>
  <c r="S75" i="9" s="1"/>
  <c r="P75" i="9"/>
  <c r="G75" i="9"/>
  <c r="AS74" i="9"/>
  <c r="AQ74" i="9"/>
  <c r="AO74" i="9"/>
  <c r="AM74" i="9"/>
  <c r="AK74" i="9"/>
  <c r="AI74" i="9"/>
  <c r="AG74" i="9"/>
  <c r="AE74" i="9"/>
  <c r="Z74" i="9"/>
  <c r="Y74" i="9"/>
  <c r="X74" i="9"/>
  <c r="W74" i="9"/>
  <c r="V74" i="9"/>
  <c r="U74" i="9"/>
  <c r="T74" i="9"/>
  <c r="Q74" i="9"/>
  <c r="S74" i="9" s="1"/>
  <c r="P74" i="9"/>
  <c r="G74" i="9"/>
  <c r="AS73" i="9"/>
  <c r="AQ73" i="9"/>
  <c r="AO73" i="9"/>
  <c r="AM73" i="9"/>
  <c r="AK73" i="9"/>
  <c r="AI73" i="9"/>
  <c r="AG73" i="9"/>
  <c r="AE73" i="9"/>
  <c r="Z73" i="9"/>
  <c r="Y73" i="9"/>
  <c r="X73" i="9"/>
  <c r="W73" i="9"/>
  <c r="V73" i="9"/>
  <c r="U73" i="9"/>
  <c r="T73" i="9"/>
  <c r="S73" i="9"/>
  <c r="Q73" i="9"/>
  <c r="P73" i="9"/>
  <c r="G73" i="9"/>
  <c r="AS72" i="9"/>
  <c r="AQ72" i="9"/>
  <c r="AO72" i="9"/>
  <c r="AM72" i="9"/>
  <c r="AK72" i="9"/>
  <c r="AI72" i="9"/>
  <c r="AG72" i="9"/>
  <c r="AE72" i="9"/>
  <c r="Z72" i="9"/>
  <c r="Y72" i="9"/>
  <c r="X72" i="9"/>
  <c r="W72" i="9"/>
  <c r="V72" i="9"/>
  <c r="U72" i="9"/>
  <c r="T72" i="9"/>
  <c r="S72" i="9"/>
  <c r="Q72" i="9"/>
  <c r="P72" i="9"/>
  <c r="G72" i="9"/>
  <c r="AS71" i="9"/>
  <c r="AQ71" i="9"/>
  <c r="AO71" i="9"/>
  <c r="AM71" i="9"/>
  <c r="AK71" i="9"/>
  <c r="AI71" i="9"/>
  <c r="AG71" i="9"/>
  <c r="AE71" i="9"/>
  <c r="Z71" i="9"/>
  <c r="Y71" i="9"/>
  <c r="X71" i="9"/>
  <c r="W71" i="9"/>
  <c r="V71" i="9"/>
  <c r="U71" i="9"/>
  <c r="T71" i="9"/>
  <c r="Q71" i="9"/>
  <c r="S71" i="9" s="1"/>
  <c r="P71" i="9"/>
  <c r="G71" i="9"/>
  <c r="AS70" i="9"/>
  <c r="AQ70" i="9"/>
  <c r="AO70" i="9"/>
  <c r="AM70" i="9"/>
  <c r="AK70" i="9"/>
  <c r="AI70" i="9"/>
  <c r="AG70" i="9"/>
  <c r="AE70" i="9"/>
  <c r="Z70" i="9"/>
  <c r="Y70" i="9"/>
  <c r="X70" i="9"/>
  <c r="W70" i="9"/>
  <c r="V70" i="9"/>
  <c r="U70" i="9"/>
  <c r="T70" i="9"/>
  <c r="Q70" i="9"/>
  <c r="S70" i="9" s="1"/>
  <c r="P70" i="9"/>
  <c r="G70" i="9"/>
  <c r="AS69" i="9"/>
  <c r="AQ69" i="9"/>
  <c r="AO69" i="9"/>
  <c r="AM69" i="9"/>
  <c r="AK69" i="9"/>
  <c r="AI69" i="9"/>
  <c r="AG69" i="9"/>
  <c r="AE69" i="9"/>
  <c r="Z69" i="9"/>
  <c r="Y69" i="9"/>
  <c r="X69" i="9"/>
  <c r="W69" i="9"/>
  <c r="V69" i="9"/>
  <c r="U69" i="9"/>
  <c r="T69" i="9"/>
  <c r="Q69" i="9"/>
  <c r="S69" i="9" s="1"/>
  <c r="P69" i="9"/>
  <c r="G69" i="9"/>
  <c r="AS68" i="9"/>
  <c r="AQ68" i="9"/>
  <c r="AO68" i="9"/>
  <c r="AM68" i="9"/>
  <c r="AK68" i="9"/>
  <c r="AI68" i="9"/>
  <c r="AG68" i="9"/>
  <c r="AE68" i="9"/>
  <c r="Z68" i="9"/>
  <c r="Y68" i="9"/>
  <c r="X68" i="9"/>
  <c r="W68" i="9"/>
  <c r="V68" i="9"/>
  <c r="U68" i="9"/>
  <c r="T68" i="9"/>
  <c r="S68" i="9"/>
  <c r="Q68" i="9"/>
  <c r="P68" i="9"/>
  <c r="G68" i="9"/>
  <c r="AS67" i="9"/>
  <c r="AQ67" i="9"/>
  <c r="AO67" i="9"/>
  <c r="AM67" i="9"/>
  <c r="AK67" i="9"/>
  <c r="AI67" i="9"/>
  <c r="AG67" i="9"/>
  <c r="AE67" i="9"/>
  <c r="Z67" i="9"/>
  <c r="Y67" i="9"/>
  <c r="X67" i="9"/>
  <c r="W67" i="9"/>
  <c r="V67" i="9"/>
  <c r="U67" i="9"/>
  <c r="T67" i="9"/>
  <c r="Q67" i="9"/>
  <c r="S67" i="9" s="1"/>
  <c r="P67" i="9"/>
  <c r="G67" i="9"/>
  <c r="AS66" i="9"/>
  <c r="AQ66" i="9"/>
  <c r="AO66" i="9"/>
  <c r="AM66" i="9"/>
  <c r="AK66" i="9"/>
  <c r="AI66" i="9"/>
  <c r="AG66" i="9"/>
  <c r="AE66" i="9"/>
  <c r="Z66" i="9"/>
  <c r="Y66" i="9"/>
  <c r="X66" i="9"/>
  <c r="W66" i="9"/>
  <c r="V66" i="9"/>
  <c r="U66" i="9"/>
  <c r="T66" i="9"/>
  <c r="Q66" i="9"/>
  <c r="S66" i="9" s="1"/>
  <c r="P66" i="9"/>
  <c r="G66" i="9"/>
  <c r="AS65" i="9"/>
  <c r="AQ65" i="9"/>
  <c r="AO65" i="9"/>
  <c r="AM65" i="9"/>
  <c r="AK65" i="9"/>
  <c r="AI65" i="9"/>
  <c r="AG65" i="9"/>
  <c r="AE65" i="9"/>
  <c r="Z65" i="9"/>
  <c r="Y65" i="9"/>
  <c r="X65" i="9"/>
  <c r="W65" i="9"/>
  <c r="V65" i="9"/>
  <c r="U65" i="9"/>
  <c r="T65" i="9"/>
  <c r="Q65" i="9"/>
  <c r="S65" i="9" s="1"/>
  <c r="P65" i="9"/>
  <c r="G65" i="9"/>
  <c r="AS64" i="9"/>
  <c r="AQ64" i="9"/>
  <c r="AO64" i="9"/>
  <c r="AM64" i="9"/>
  <c r="AK64" i="9"/>
  <c r="AI64" i="9"/>
  <c r="AG64" i="9"/>
  <c r="AE64" i="9"/>
  <c r="Z64" i="9"/>
  <c r="Y64" i="9"/>
  <c r="X64" i="9"/>
  <c r="W64" i="9"/>
  <c r="V64" i="9"/>
  <c r="U64" i="9"/>
  <c r="T64" i="9"/>
  <c r="S64" i="9"/>
  <c r="Q64" i="9"/>
  <c r="P64" i="9"/>
  <c r="G64" i="9"/>
  <c r="AS63" i="9"/>
  <c r="AQ63" i="9"/>
  <c r="AO63" i="9"/>
  <c r="AM63" i="9"/>
  <c r="AK63" i="9"/>
  <c r="AI63" i="9"/>
  <c r="AG63" i="9"/>
  <c r="AE63" i="9"/>
  <c r="Z63" i="9"/>
  <c r="Y63" i="9"/>
  <c r="X63" i="9"/>
  <c r="W63" i="9"/>
  <c r="V63" i="9"/>
  <c r="U63" i="9"/>
  <c r="T63" i="9"/>
  <c r="Q63" i="9"/>
  <c r="S63" i="9" s="1"/>
  <c r="P63" i="9"/>
  <c r="G63" i="9"/>
  <c r="AS62" i="9"/>
  <c r="AQ62" i="9"/>
  <c r="AO62" i="9"/>
  <c r="AM62" i="9"/>
  <c r="AK62" i="9"/>
  <c r="AI62" i="9"/>
  <c r="AG62" i="9"/>
  <c r="AE62" i="9"/>
  <c r="Z62" i="9"/>
  <c r="Y62" i="9"/>
  <c r="X62" i="9"/>
  <c r="W62" i="9"/>
  <c r="V62" i="9"/>
  <c r="U62" i="9"/>
  <c r="T62" i="9"/>
  <c r="Q62" i="9"/>
  <c r="S62" i="9" s="1"/>
  <c r="P62" i="9"/>
  <c r="G62" i="9"/>
  <c r="AS61" i="9"/>
  <c r="AQ61" i="9"/>
  <c r="AO61" i="9"/>
  <c r="AM61" i="9"/>
  <c r="AK61" i="9"/>
  <c r="AI61" i="9"/>
  <c r="AG61" i="9"/>
  <c r="AE61" i="9"/>
  <c r="Z61" i="9"/>
  <c r="Y61" i="9"/>
  <c r="X61" i="9"/>
  <c r="W61" i="9"/>
  <c r="V61" i="9"/>
  <c r="U61" i="9"/>
  <c r="T61" i="9"/>
  <c r="Q61" i="9"/>
  <c r="S61" i="9" s="1"/>
  <c r="P61" i="9"/>
  <c r="G61" i="9"/>
  <c r="AS60" i="9"/>
  <c r="AQ60" i="9"/>
  <c r="AO60" i="9"/>
  <c r="AM60" i="9"/>
  <c r="AK60" i="9"/>
  <c r="AI60" i="9"/>
  <c r="AG60" i="9"/>
  <c r="AE60" i="9"/>
  <c r="Z60" i="9"/>
  <c r="Y60" i="9"/>
  <c r="X60" i="9"/>
  <c r="W60" i="9"/>
  <c r="V60" i="9"/>
  <c r="U60" i="9"/>
  <c r="T60" i="9"/>
  <c r="S60" i="9"/>
  <c r="Q60" i="9"/>
  <c r="P60" i="9"/>
  <c r="G60" i="9"/>
  <c r="AS59" i="9"/>
  <c r="AQ59" i="9"/>
  <c r="AO59" i="9"/>
  <c r="AM59" i="9"/>
  <c r="AK59" i="9"/>
  <c r="AI59" i="9"/>
  <c r="AG59" i="9"/>
  <c r="AE59" i="9"/>
  <c r="Z59" i="9"/>
  <c r="Y59" i="9"/>
  <c r="X59" i="9"/>
  <c r="W59" i="9"/>
  <c r="V59" i="9"/>
  <c r="U59" i="9"/>
  <c r="T59" i="9"/>
  <c r="Q59" i="9"/>
  <c r="S59" i="9" s="1"/>
  <c r="P59" i="9"/>
  <c r="G59" i="9"/>
  <c r="AS58" i="9"/>
  <c r="AQ58" i="9"/>
  <c r="AO58" i="9"/>
  <c r="AM58" i="9"/>
  <c r="AK58" i="9"/>
  <c r="AI58" i="9"/>
  <c r="AG58" i="9"/>
  <c r="AE58" i="9"/>
  <c r="Z58" i="9"/>
  <c r="Y58" i="9"/>
  <c r="X58" i="9"/>
  <c r="W58" i="9"/>
  <c r="V58" i="9"/>
  <c r="U58" i="9"/>
  <c r="T58" i="9"/>
  <c r="Q58" i="9"/>
  <c r="S58" i="9" s="1"/>
  <c r="P58" i="9"/>
  <c r="G58" i="9"/>
  <c r="AS57" i="9"/>
  <c r="AQ57" i="9"/>
  <c r="AO57" i="9"/>
  <c r="AM57" i="9"/>
  <c r="AK57" i="9"/>
  <c r="AI57" i="9"/>
  <c r="AG57" i="9"/>
  <c r="AE57" i="9"/>
  <c r="Z57" i="9"/>
  <c r="Y57" i="9"/>
  <c r="X57" i="9"/>
  <c r="W57" i="9"/>
  <c r="V57" i="9"/>
  <c r="U57" i="9"/>
  <c r="T57" i="9"/>
  <c r="Q57" i="9"/>
  <c r="S57" i="9" s="1"/>
  <c r="P57" i="9"/>
  <c r="G57" i="9"/>
  <c r="AS56" i="9"/>
  <c r="AQ56" i="9"/>
  <c r="AO56" i="9"/>
  <c r="AM56" i="9"/>
  <c r="AK56" i="9"/>
  <c r="AI56" i="9"/>
  <c r="AG56" i="9"/>
  <c r="AE56" i="9"/>
  <c r="Z56" i="9"/>
  <c r="Y56" i="9"/>
  <c r="X56" i="9"/>
  <c r="W56" i="9"/>
  <c r="V56" i="9"/>
  <c r="U56" i="9"/>
  <c r="T56" i="9"/>
  <c r="S56" i="9"/>
  <c r="Q56" i="9"/>
  <c r="P56" i="9"/>
  <c r="G56" i="9"/>
  <c r="AS55" i="9"/>
  <c r="AQ55" i="9"/>
  <c r="AO55" i="9"/>
  <c r="AM55" i="9"/>
  <c r="AK55" i="9"/>
  <c r="AI55" i="9"/>
  <c r="AG55" i="9"/>
  <c r="AE55" i="9"/>
  <c r="Z55" i="9"/>
  <c r="Y55" i="9"/>
  <c r="X55" i="9"/>
  <c r="W55" i="9"/>
  <c r="V55" i="9"/>
  <c r="U55" i="9"/>
  <c r="T55" i="9"/>
  <c r="Q55" i="9"/>
  <c r="S55" i="9" s="1"/>
  <c r="P55" i="9"/>
  <c r="G55" i="9"/>
  <c r="AS54" i="9"/>
  <c r="AQ54" i="9"/>
  <c r="AO54" i="9"/>
  <c r="AM54" i="9"/>
  <c r="AK54" i="9"/>
  <c r="AI54" i="9"/>
  <c r="AG54" i="9"/>
  <c r="AE54" i="9"/>
  <c r="Z54" i="9"/>
  <c r="Y54" i="9"/>
  <c r="X54" i="9"/>
  <c r="W54" i="9"/>
  <c r="V54" i="9"/>
  <c r="U54" i="9"/>
  <c r="T54" i="9"/>
  <c r="Q54" i="9"/>
  <c r="S54" i="9" s="1"/>
  <c r="P54" i="9"/>
  <c r="G54" i="9"/>
  <c r="AS53" i="9"/>
  <c r="AQ53" i="9"/>
  <c r="AO53" i="9"/>
  <c r="AM53" i="9"/>
  <c r="AK53" i="9"/>
  <c r="AI53" i="9"/>
  <c r="AG53" i="9"/>
  <c r="AE53" i="9"/>
  <c r="Z53" i="9"/>
  <c r="Y53" i="9"/>
  <c r="X53" i="9"/>
  <c r="W53" i="9"/>
  <c r="V53" i="9"/>
  <c r="U53" i="9"/>
  <c r="T53" i="9"/>
  <c r="Q53" i="9"/>
  <c r="S53" i="9" s="1"/>
  <c r="P53" i="9"/>
  <c r="G53" i="9"/>
  <c r="AS52" i="9"/>
  <c r="AQ52" i="9"/>
  <c r="AO52" i="9"/>
  <c r="AM52" i="9"/>
  <c r="AK52" i="9"/>
  <c r="AI52" i="9"/>
  <c r="AG52" i="9"/>
  <c r="AE52" i="9"/>
  <c r="Z52" i="9"/>
  <c r="Y52" i="9"/>
  <c r="X52" i="9"/>
  <c r="W52" i="9"/>
  <c r="V52" i="9"/>
  <c r="U52" i="9"/>
  <c r="T52" i="9"/>
  <c r="S52" i="9"/>
  <c r="Q52" i="9"/>
  <c r="P52" i="9"/>
  <c r="G52" i="9"/>
  <c r="AS51" i="9"/>
  <c r="AQ51" i="9"/>
  <c r="AO51" i="9"/>
  <c r="AM51" i="9"/>
  <c r="AK51" i="9"/>
  <c r="AI51" i="9"/>
  <c r="AG51" i="9"/>
  <c r="AE51" i="9"/>
  <c r="Z51" i="9"/>
  <c r="Y51" i="9"/>
  <c r="X51" i="9"/>
  <c r="W51" i="9"/>
  <c r="V51" i="9"/>
  <c r="U51" i="9"/>
  <c r="T51" i="9"/>
  <c r="Q51" i="9"/>
  <c r="S51" i="9" s="1"/>
  <c r="P51" i="9"/>
  <c r="G51" i="9"/>
  <c r="AS50" i="9"/>
  <c r="AQ50" i="9"/>
  <c r="AO50" i="9"/>
  <c r="AM50" i="9"/>
  <c r="AK50" i="9"/>
  <c r="AI50" i="9"/>
  <c r="AG50" i="9"/>
  <c r="AE50" i="9"/>
  <c r="Z50" i="9"/>
  <c r="Y50" i="9"/>
  <c r="X50" i="9"/>
  <c r="W50" i="9"/>
  <c r="V50" i="9"/>
  <c r="U50" i="9"/>
  <c r="T50" i="9"/>
  <c r="Q50" i="9"/>
  <c r="S50" i="9" s="1"/>
  <c r="P50" i="9"/>
  <c r="G50" i="9"/>
  <c r="AS49" i="9"/>
  <c r="AQ49" i="9"/>
  <c r="AO49" i="9"/>
  <c r="AM49" i="9"/>
  <c r="AK49" i="9"/>
  <c r="AI49" i="9"/>
  <c r="AG49" i="9"/>
  <c r="AE49" i="9"/>
  <c r="Z49" i="9"/>
  <c r="Y49" i="9"/>
  <c r="X49" i="9"/>
  <c r="W49" i="9"/>
  <c r="V49" i="9"/>
  <c r="U49" i="9"/>
  <c r="T49" i="9"/>
  <c r="Q49" i="9"/>
  <c r="S49" i="9" s="1"/>
  <c r="P49" i="9"/>
  <c r="G49" i="9"/>
  <c r="AS48" i="9"/>
  <c r="AQ48" i="9"/>
  <c r="AO48" i="9"/>
  <c r="AM48" i="9"/>
  <c r="AK48" i="9"/>
  <c r="AI48" i="9"/>
  <c r="AG48" i="9"/>
  <c r="AE48" i="9"/>
  <c r="Z48" i="9"/>
  <c r="Y48" i="9"/>
  <c r="X48" i="9"/>
  <c r="W48" i="9"/>
  <c r="V48" i="9"/>
  <c r="U48" i="9"/>
  <c r="T48" i="9"/>
  <c r="S48" i="9"/>
  <c r="Q48" i="9"/>
  <c r="P48" i="9"/>
  <c r="G48" i="9"/>
  <c r="AS47" i="9"/>
  <c r="AQ47" i="9"/>
  <c r="AO47" i="9"/>
  <c r="AM47" i="9"/>
  <c r="AK47" i="9"/>
  <c r="AI47" i="9"/>
  <c r="AG47" i="9"/>
  <c r="AE47" i="9"/>
  <c r="Z47" i="9"/>
  <c r="Y47" i="9"/>
  <c r="X47" i="9"/>
  <c r="W47" i="9"/>
  <c r="V47" i="9"/>
  <c r="U47" i="9"/>
  <c r="T47" i="9"/>
  <c r="Q47" i="9"/>
  <c r="S47" i="9" s="1"/>
  <c r="P47" i="9"/>
  <c r="G47" i="9"/>
  <c r="AS46" i="9"/>
  <c r="AQ46" i="9"/>
  <c r="AO46" i="9"/>
  <c r="AM46" i="9"/>
  <c r="AK46" i="9"/>
  <c r="AI46" i="9"/>
  <c r="AG46" i="9"/>
  <c r="AE46" i="9"/>
  <c r="Z46" i="9"/>
  <c r="Y46" i="9"/>
  <c r="X46" i="9"/>
  <c r="W46" i="9"/>
  <c r="V46" i="9"/>
  <c r="U46" i="9"/>
  <c r="T46" i="9"/>
  <c r="Q46" i="9"/>
  <c r="S46" i="9" s="1"/>
  <c r="P46" i="9"/>
  <c r="G46" i="9"/>
  <c r="AS45" i="9"/>
  <c r="AQ45" i="9"/>
  <c r="AO45" i="9"/>
  <c r="AM45" i="9"/>
  <c r="AK45" i="9"/>
  <c r="AI45" i="9"/>
  <c r="AG45" i="9"/>
  <c r="AE45" i="9"/>
  <c r="Z45" i="9"/>
  <c r="Y45" i="9"/>
  <c r="X45" i="9"/>
  <c r="W45" i="9"/>
  <c r="V45" i="9"/>
  <c r="U45" i="9"/>
  <c r="T45" i="9"/>
  <c r="Q45" i="9"/>
  <c r="S45" i="9" s="1"/>
  <c r="P45" i="9"/>
  <c r="G45" i="9"/>
  <c r="AS44" i="9"/>
  <c r="AQ44" i="9"/>
  <c r="AO44" i="9"/>
  <c r="AM44" i="9"/>
  <c r="AK44" i="9"/>
  <c r="AI44" i="9"/>
  <c r="AG44" i="9"/>
  <c r="AE44" i="9"/>
  <c r="Z44" i="9"/>
  <c r="Y44" i="9"/>
  <c r="X44" i="9"/>
  <c r="W44" i="9"/>
  <c r="V44" i="9"/>
  <c r="U44" i="9"/>
  <c r="T44" i="9"/>
  <c r="S44" i="9"/>
  <c r="Q44" i="9"/>
  <c r="P44" i="9"/>
  <c r="G44" i="9"/>
  <c r="AS43" i="9"/>
  <c r="AQ43" i="9"/>
  <c r="AO43" i="9"/>
  <c r="AM43" i="9"/>
  <c r="AK43" i="9"/>
  <c r="AI43" i="9"/>
  <c r="AG43" i="9"/>
  <c r="AE43" i="9"/>
  <c r="Z43" i="9"/>
  <c r="Y43" i="9"/>
  <c r="X43" i="9"/>
  <c r="W43" i="9"/>
  <c r="V43" i="9"/>
  <c r="U43" i="9"/>
  <c r="T43" i="9"/>
  <c r="Q43" i="9"/>
  <c r="S43" i="9" s="1"/>
  <c r="P43" i="9"/>
  <c r="G43" i="9"/>
  <c r="AS42" i="9"/>
  <c r="AQ42" i="9"/>
  <c r="AO42" i="9"/>
  <c r="AM42" i="9"/>
  <c r="AK42" i="9"/>
  <c r="AI42" i="9"/>
  <c r="AG42" i="9"/>
  <c r="AE42" i="9"/>
  <c r="Z42" i="9"/>
  <c r="Y42" i="9"/>
  <c r="X42" i="9"/>
  <c r="W42" i="9"/>
  <c r="V42" i="9"/>
  <c r="U42" i="9"/>
  <c r="T42" i="9"/>
  <c r="Q42" i="9"/>
  <c r="S42" i="9" s="1"/>
  <c r="P42" i="9"/>
  <c r="G42" i="9"/>
  <c r="AS41" i="9"/>
  <c r="AQ41" i="9"/>
  <c r="AO41" i="9"/>
  <c r="AM41" i="9"/>
  <c r="AK41" i="9"/>
  <c r="AI41" i="9"/>
  <c r="AG41" i="9"/>
  <c r="AE41" i="9"/>
  <c r="Z41" i="9"/>
  <c r="Y41" i="9"/>
  <c r="X41" i="9"/>
  <c r="W41" i="9"/>
  <c r="V41" i="9"/>
  <c r="U41" i="9"/>
  <c r="T41" i="9"/>
  <c r="Q41" i="9"/>
  <c r="S41" i="9" s="1"/>
  <c r="P41" i="9"/>
  <c r="G41" i="9"/>
  <c r="AS40" i="9"/>
  <c r="AQ40" i="9"/>
  <c r="AO40" i="9"/>
  <c r="AM40" i="9"/>
  <c r="AK40" i="9"/>
  <c r="AI40" i="9"/>
  <c r="AG40" i="9"/>
  <c r="AE40" i="9"/>
  <c r="Z40" i="9"/>
  <c r="Y40" i="9"/>
  <c r="X40" i="9"/>
  <c r="W40" i="9"/>
  <c r="V40" i="9"/>
  <c r="U40" i="9"/>
  <c r="T40" i="9"/>
  <c r="S40" i="9"/>
  <c r="Q40" i="9"/>
  <c r="P40" i="9"/>
  <c r="G40" i="9"/>
  <c r="AS39" i="9"/>
  <c r="AQ39" i="9"/>
  <c r="AO39" i="9"/>
  <c r="AM39" i="9"/>
  <c r="AK39" i="9"/>
  <c r="AI39" i="9"/>
  <c r="AG39" i="9"/>
  <c r="AE39" i="9"/>
  <c r="Z39" i="9"/>
  <c r="Y39" i="9"/>
  <c r="X39" i="9"/>
  <c r="W39" i="9"/>
  <c r="V39" i="9"/>
  <c r="U39" i="9"/>
  <c r="T39" i="9"/>
  <c r="Q39" i="9"/>
  <c r="S39" i="9" s="1"/>
  <c r="P39" i="9"/>
  <c r="G39" i="9"/>
  <c r="AS38" i="9"/>
  <c r="AQ38" i="9"/>
  <c r="AO38" i="9"/>
  <c r="AM38" i="9"/>
  <c r="AK38" i="9"/>
  <c r="AI38" i="9"/>
  <c r="AG38" i="9"/>
  <c r="AE38" i="9"/>
  <c r="Z38" i="9"/>
  <c r="Y38" i="9"/>
  <c r="X38" i="9"/>
  <c r="W38" i="9"/>
  <c r="V38" i="9"/>
  <c r="U38" i="9"/>
  <c r="T38" i="9"/>
  <c r="Q38" i="9"/>
  <c r="S38" i="9" s="1"/>
  <c r="P38" i="9"/>
  <c r="G38" i="9"/>
  <c r="AS37" i="9"/>
  <c r="AQ37" i="9"/>
  <c r="AO37" i="9"/>
  <c r="AM37" i="9"/>
  <c r="AK37" i="9"/>
  <c r="AI37" i="9"/>
  <c r="AG37" i="9"/>
  <c r="AE37" i="9"/>
  <c r="Z37" i="9"/>
  <c r="Y37" i="9"/>
  <c r="X37" i="9"/>
  <c r="W37" i="9"/>
  <c r="V37" i="9"/>
  <c r="U37" i="9"/>
  <c r="T37" i="9"/>
  <c r="Q37" i="9"/>
  <c r="S37" i="9" s="1"/>
  <c r="P37" i="9"/>
  <c r="G37" i="9"/>
  <c r="AS36" i="9"/>
  <c r="AQ36" i="9"/>
  <c r="AO36" i="9"/>
  <c r="AM36" i="9"/>
  <c r="AK36" i="9"/>
  <c r="AI36" i="9"/>
  <c r="AG36" i="9"/>
  <c r="AE36" i="9"/>
  <c r="Z36" i="9"/>
  <c r="Y36" i="9"/>
  <c r="X36" i="9"/>
  <c r="W36" i="9"/>
  <c r="V36" i="9"/>
  <c r="U36" i="9"/>
  <c r="T36" i="9"/>
  <c r="S36" i="9"/>
  <c r="Q36" i="9"/>
  <c r="P36" i="9"/>
  <c r="G36" i="9"/>
  <c r="AS35" i="9"/>
  <c r="AQ35" i="9"/>
  <c r="AO35" i="9"/>
  <c r="AM35" i="9"/>
  <c r="AK35" i="9"/>
  <c r="AI35" i="9"/>
  <c r="AG35" i="9"/>
  <c r="AE35" i="9"/>
  <c r="Z35" i="9"/>
  <c r="Y35" i="9"/>
  <c r="X35" i="9"/>
  <c r="W35" i="9"/>
  <c r="V35" i="9"/>
  <c r="U35" i="9"/>
  <c r="T35" i="9"/>
  <c r="Q35" i="9"/>
  <c r="S35" i="9" s="1"/>
  <c r="P35" i="9"/>
  <c r="G35" i="9"/>
  <c r="AS34" i="9"/>
  <c r="AQ34" i="9"/>
  <c r="AO34" i="9"/>
  <c r="AM34" i="9"/>
  <c r="AK34" i="9"/>
  <c r="AI34" i="9"/>
  <c r="AG34" i="9"/>
  <c r="AE34" i="9"/>
  <c r="Z34" i="9"/>
  <c r="Y34" i="9"/>
  <c r="X34" i="9"/>
  <c r="W34" i="9"/>
  <c r="V34" i="9"/>
  <c r="U34" i="9"/>
  <c r="T34" i="9"/>
  <c r="Q34" i="9"/>
  <c r="S34" i="9" s="1"/>
  <c r="P34" i="9"/>
  <c r="G34" i="9"/>
  <c r="AS33" i="9"/>
  <c r="AQ33" i="9"/>
  <c r="AO33" i="9"/>
  <c r="AM33" i="9"/>
  <c r="AK33" i="9"/>
  <c r="AI33" i="9"/>
  <c r="AG33" i="9"/>
  <c r="AE33" i="9"/>
  <c r="Z33" i="9"/>
  <c r="Y33" i="9"/>
  <c r="X33" i="9"/>
  <c r="W33" i="9"/>
  <c r="V33" i="9"/>
  <c r="U33" i="9"/>
  <c r="T33" i="9"/>
  <c r="Q33" i="9"/>
  <c r="S33" i="9" s="1"/>
  <c r="P33" i="9"/>
  <c r="G33" i="9"/>
  <c r="AS32" i="9"/>
  <c r="AQ32" i="9"/>
  <c r="AO32" i="9"/>
  <c r="AM32" i="9"/>
  <c r="AK32" i="9"/>
  <c r="AI32" i="9"/>
  <c r="AG32" i="9"/>
  <c r="AE32" i="9"/>
  <c r="Z32" i="9"/>
  <c r="Y32" i="9"/>
  <c r="X32" i="9"/>
  <c r="W32" i="9"/>
  <c r="V32" i="9"/>
  <c r="U32" i="9"/>
  <c r="T32" i="9"/>
  <c r="S32" i="9"/>
  <c r="Q32" i="9"/>
  <c r="P32" i="9"/>
  <c r="G32" i="9"/>
  <c r="AS31" i="9"/>
  <c r="AQ31" i="9"/>
  <c r="AO31" i="9"/>
  <c r="AM31" i="9"/>
  <c r="AK31" i="9"/>
  <c r="AI31" i="9"/>
  <c r="AG31" i="9"/>
  <c r="AE31" i="9"/>
  <c r="Z31" i="9"/>
  <c r="Y31" i="9"/>
  <c r="X31" i="9"/>
  <c r="W31" i="9"/>
  <c r="V31" i="9"/>
  <c r="U31" i="9"/>
  <c r="T31" i="9"/>
  <c r="Q31" i="9"/>
  <c r="S31" i="9" s="1"/>
  <c r="P31" i="9"/>
  <c r="G31" i="9"/>
  <c r="AS30" i="9"/>
  <c r="AQ30" i="9"/>
  <c r="AO30" i="9"/>
  <c r="AM30" i="9"/>
  <c r="AK30" i="9"/>
  <c r="AI30" i="9"/>
  <c r="AG30" i="9"/>
  <c r="AE30" i="9"/>
  <c r="Z30" i="9"/>
  <c r="Y30" i="9"/>
  <c r="X30" i="9"/>
  <c r="W30" i="9"/>
  <c r="V30" i="9"/>
  <c r="U30" i="9"/>
  <c r="T30" i="9"/>
  <c r="Q30" i="9"/>
  <c r="S30" i="9" s="1"/>
  <c r="P30" i="9"/>
  <c r="G30" i="9"/>
  <c r="AS29" i="9"/>
  <c r="AQ29" i="9"/>
  <c r="AO29" i="9"/>
  <c r="AM29" i="9"/>
  <c r="AK29" i="9"/>
  <c r="AI29" i="9"/>
  <c r="AG29" i="9"/>
  <c r="AE29" i="9"/>
  <c r="Z29" i="9"/>
  <c r="Y29" i="9"/>
  <c r="X29" i="9"/>
  <c r="W29" i="9"/>
  <c r="V29" i="9"/>
  <c r="U29" i="9"/>
  <c r="T29" i="9"/>
  <c r="Q29" i="9"/>
  <c r="S29" i="9" s="1"/>
  <c r="P29" i="9"/>
  <c r="G29" i="9"/>
  <c r="AS28" i="9"/>
  <c r="AQ28" i="9"/>
  <c r="AO28" i="9"/>
  <c r="AM28" i="9"/>
  <c r="AK28" i="9"/>
  <c r="AI28" i="9"/>
  <c r="AG28" i="9"/>
  <c r="AE28" i="9"/>
  <c r="Z28" i="9"/>
  <c r="Y28" i="9"/>
  <c r="X28" i="9"/>
  <c r="W28" i="9"/>
  <c r="V28" i="9"/>
  <c r="U28" i="9"/>
  <c r="T28" i="9"/>
  <c r="S28" i="9"/>
  <c r="Q28" i="9"/>
  <c r="P28" i="9"/>
  <c r="G28" i="9"/>
  <c r="AS27" i="9"/>
  <c r="AQ27" i="9"/>
  <c r="AO27" i="9"/>
  <c r="AM27" i="9"/>
  <c r="AK27" i="9"/>
  <c r="AI27" i="9"/>
  <c r="AG27" i="9"/>
  <c r="AE27" i="9"/>
  <c r="Z27" i="9"/>
  <c r="Y27" i="9"/>
  <c r="X27" i="9"/>
  <c r="W27" i="9"/>
  <c r="V27" i="9"/>
  <c r="U27" i="9"/>
  <c r="T27" i="9"/>
  <c r="Q27" i="9"/>
  <c r="S27" i="9" s="1"/>
  <c r="P27" i="9"/>
  <c r="G27" i="9"/>
  <c r="AS26" i="9"/>
  <c r="AQ26" i="9"/>
  <c r="AO26" i="9"/>
  <c r="AM26" i="9"/>
  <c r="AK26" i="9"/>
  <c r="AI26" i="9"/>
  <c r="AG26" i="9"/>
  <c r="AE26" i="9"/>
  <c r="Z26" i="9"/>
  <c r="Y26" i="9"/>
  <c r="X26" i="9"/>
  <c r="W26" i="9"/>
  <c r="V26" i="9"/>
  <c r="U26" i="9"/>
  <c r="T26" i="9"/>
  <c r="Q26" i="9"/>
  <c r="S26" i="9" s="1"/>
  <c r="P26" i="9"/>
  <c r="G26" i="9"/>
  <c r="AS25" i="9"/>
  <c r="AQ25" i="9"/>
  <c r="AO25" i="9"/>
  <c r="AM25" i="9"/>
  <c r="AK25" i="9"/>
  <c r="AI25" i="9"/>
  <c r="AG25" i="9"/>
  <c r="AE25" i="9"/>
  <c r="Z25" i="9"/>
  <c r="Y25" i="9"/>
  <c r="X25" i="9"/>
  <c r="W25" i="9"/>
  <c r="V25" i="9"/>
  <c r="U25" i="9"/>
  <c r="T25" i="9"/>
  <c r="Q25" i="9"/>
  <c r="S25" i="9" s="1"/>
  <c r="P25" i="9"/>
  <c r="G25" i="9"/>
  <c r="AS24" i="9"/>
  <c r="AQ24" i="9"/>
  <c r="AO24" i="9"/>
  <c r="AM24" i="9"/>
  <c r="AK24" i="9"/>
  <c r="AI24" i="9"/>
  <c r="AG24" i="9"/>
  <c r="AE24" i="9"/>
  <c r="Z24" i="9"/>
  <c r="Y24" i="9"/>
  <c r="X24" i="9"/>
  <c r="W24" i="9"/>
  <c r="V24" i="9"/>
  <c r="U24" i="9"/>
  <c r="T24" i="9"/>
  <c r="S24" i="9"/>
  <c r="Q24" i="9"/>
  <c r="P24" i="9"/>
  <c r="G24" i="9"/>
  <c r="AS23" i="9"/>
  <c r="AQ23" i="9"/>
  <c r="AO23" i="9"/>
  <c r="AM23" i="9"/>
  <c r="AK23" i="9"/>
  <c r="AI23" i="9"/>
  <c r="AG23" i="9"/>
  <c r="AE23" i="9"/>
  <c r="Z23" i="9"/>
  <c r="Y23" i="9"/>
  <c r="X23" i="9"/>
  <c r="W23" i="9"/>
  <c r="V23" i="9"/>
  <c r="U23" i="9"/>
  <c r="T23" i="9"/>
  <c r="Q23" i="9"/>
  <c r="S23" i="9" s="1"/>
  <c r="P23" i="9"/>
  <c r="G23" i="9"/>
  <c r="AS22" i="9"/>
  <c r="AQ22" i="9"/>
  <c r="AO22" i="9"/>
  <c r="AM22" i="9"/>
  <c r="AK22" i="9"/>
  <c r="AI22" i="9"/>
  <c r="AG22" i="9"/>
  <c r="AE22" i="9"/>
  <c r="Z22" i="9"/>
  <c r="Y22" i="9"/>
  <c r="X22" i="9"/>
  <c r="W22" i="9"/>
  <c r="V22" i="9"/>
  <c r="U22" i="9"/>
  <c r="T22" i="9"/>
  <c r="Q22" i="9"/>
  <c r="S22" i="9" s="1"/>
  <c r="P22" i="9"/>
  <c r="G22" i="9"/>
  <c r="AS21" i="9"/>
  <c r="AQ21" i="9"/>
  <c r="AO21" i="9"/>
  <c r="AM21" i="9"/>
  <c r="AK21" i="9"/>
  <c r="AI21" i="9"/>
  <c r="AG21" i="9"/>
  <c r="AE21" i="9"/>
  <c r="Z21" i="9"/>
  <c r="Y21" i="9"/>
  <c r="X21" i="9"/>
  <c r="W21" i="9"/>
  <c r="V21" i="9"/>
  <c r="U21" i="9"/>
  <c r="T21" i="9"/>
  <c r="Q21" i="9"/>
  <c r="S21" i="9" s="1"/>
  <c r="P21" i="9"/>
  <c r="G21" i="9"/>
  <c r="AS20" i="9"/>
  <c r="AQ20" i="9"/>
  <c r="AO20" i="9"/>
  <c r="AM20" i="9"/>
  <c r="AK20" i="9"/>
  <c r="AI20" i="9"/>
  <c r="AG20" i="9"/>
  <c r="AE20" i="9"/>
  <c r="Z20" i="9"/>
  <c r="Y20" i="9"/>
  <c r="X20" i="9"/>
  <c r="W20" i="9"/>
  <c r="V20" i="9"/>
  <c r="U20" i="9"/>
  <c r="T20" i="9"/>
  <c r="S20" i="9"/>
  <c r="Q20" i="9"/>
  <c r="P20" i="9"/>
  <c r="G20" i="9"/>
  <c r="AS19" i="9"/>
  <c r="AQ19" i="9"/>
  <c r="AO19" i="9"/>
  <c r="AM19" i="9"/>
  <c r="AK19" i="9"/>
  <c r="AI19" i="9"/>
  <c r="AG19" i="9"/>
  <c r="AE19" i="9"/>
  <c r="Z19" i="9"/>
  <c r="Y19" i="9"/>
  <c r="X19" i="9"/>
  <c r="W19" i="9"/>
  <c r="V19" i="9"/>
  <c r="U19" i="9"/>
  <c r="T19" i="9"/>
  <c r="Q19" i="9"/>
  <c r="S19" i="9" s="1"/>
  <c r="P19" i="9"/>
  <c r="G19" i="9"/>
  <c r="AS18" i="9"/>
  <c r="AQ18" i="9"/>
  <c r="AO18" i="9"/>
  <c r="AM18" i="9"/>
  <c r="AK18" i="9"/>
  <c r="AI18" i="9"/>
  <c r="AG18" i="9"/>
  <c r="AE18" i="9"/>
  <c r="Z18" i="9"/>
  <c r="Y18" i="9"/>
  <c r="X18" i="9"/>
  <c r="W18" i="9"/>
  <c r="V18" i="9"/>
  <c r="U18" i="9"/>
  <c r="T18" i="9"/>
  <c r="Q18" i="9"/>
  <c r="S18" i="9" s="1"/>
  <c r="P18" i="9"/>
  <c r="G18" i="9"/>
  <c r="AS17" i="9"/>
  <c r="AQ17" i="9"/>
  <c r="AO17" i="9"/>
  <c r="AM17" i="9"/>
  <c r="AK17" i="9"/>
  <c r="AI17" i="9"/>
  <c r="AG17" i="9"/>
  <c r="AE17" i="9"/>
  <c r="Z17" i="9"/>
  <c r="Y17" i="9"/>
  <c r="X17" i="9"/>
  <c r="W17" i="9"/>
  <c r="V17" i="9"/>
  <c r="U17" i="9"/>
  <c r="T17" i="9"/>
  <c r="Q17" i="9"/>
  <c r="S17" i="9" s="1"/>
  <c r="P17" i="9"/>
  <c r="G17" i="9"/>
  <c r="AS16" i="9"/>
  <c r="AQ16" i="9"/>
  <c r="AO16" i="9"/>
  <c r="AM16" i="9"/>
  <c r="AK16" i="9"/>
  <c r="AI16" i="9"/>
  <c r="AG16" i="9"/>
  <c r="AE16" i="9"/>
  <c r="Z16" i="9"/>
  <c r="Y16" i="9"/>
  <c r="X16" i="9"/>
  <c r="W16" i="9"/>
  <c r="V16" i="9"/>
  <c r="U16" i="9"/>
  <c r="T16" i="9"/>
  <c r="S16" i="9"/>
  <c r="Q16" i="9"/>
  <c r="P16" i="9"/>
  <c r="G16" i="9"/>
  <c r="AS15" i="9"/>
  <c r="AQ15" i="9"/>
  <c r="AO15" i="9"/>
  <c r="AM15" i="9"/>
  <c r="AK15" i="9"/>
  <c r="AI15" i="9"/>
  <c r="AG15" i="9"/>
  <c r="AE15" i="9"/>
  <c r="Z15" i="9"/>
  <c r="Y15" i="9"/>
  <c r="X15" i="9"/>
  <c r="W15" i="9"/>
  <c r="V15" i="9"/>
  <c r="U15" i="9"/>
  <c r="T15" i="9"/>
  <c r="Q15" i="9"/>
  <c r="S15" i="9" s="1"/>
  <c r="P15" i="9"/>
  <c r="G15" i="9"/>
  <c r="AS14" i="9"/>
  <c r="AQ14" i="9"/>
  <c r="AO14" i="9"/>
  <c r="AM14" i="9"/>
  <c r="AK14" i="9"/>
  <c r="AI14" i="9"/>
  <c r="AG14" i="9"/>
  <c r="AE14" i="9"/>
  <c r="Z14" i="9"/>
  <c r="Y14" i="9"/>
  <c r="X14" i="9"/>
  <c r="W14" i="9"/>
  <c r="V14" i="9"/>
  <c r="U14" i="9"/>
  <c r="T14" i="9"/>
  <c r="Q14" i="9"/>
  <c r="S14" i="9" s="1"/>
  <c r="P14" i="9"/>
  <c r="G14" i="9"/>
  <c r="AS13" i="9"/>
  <c r="AQ13" i="9"/>
  <c r="AO13" i="9"/>
  <c r="AM13" i="9"/>
  <c r="AK13" i="9"/>
  <c r="AI13" i="9"/>
  <c r="AG13" i="9"/>
  <c r="AE13" i="9"/>
  <c r="Z13" i="9"/>
  <c r="Y13" i="9"/>
  <c r="X13" i="9"/>
  <c r="W13" i="9"/>
  <c r="V13" i="9"/>
  <c r="U13" i="9"/>
  <c r="T13" i="9"/>
  <c r="Q13" i="9"/>
  <c r="S13" i="9" s="1"/>
  <c r="P13" i="9"/>
  <c r="G13" i="9"/>
  <c r="AS12" i="9"/>
  <c r="AQ12" i="9"/>
  <c r="AO12" i="9"/>
  <c r="AM12" i="9"/>
  <c r="AK12" i="9"/>
  <c r="AI12" i="9"/>
  <c r="AG12" i="9"/>
  <c r="AE12" i="9"/>
  <c r="Z12" i="9"/>
  <c r="Y12" i="9"/>
  <c r="X12" i="9"/>
  <c r="W12" i="9"/>
  <c r="V12" i="9"/>
  <c r="U12" i="9"/>
  <c r="T12" i="9"/>
  <c r="S12" i="9"/>
  <c r="Q12" i="9"/>
  <c r="P12" i="9"/>
  <c r="G12" i="9"/>
  <c r="AS11" i="9"/>
  <c r="AQ11" i="9"/>
  <c r="AO11" i="9"/>
  <c r="AM11" i="9"/>
  <c r="AK11" i="9"/>
  <c r="AI11" i="9"/>
  <c r="AG11" i="9"/>
  <c r="AE11" i="9"/>
  <c r="Z11" i="9"/>
  <c r="Y11" i="9"/>
  <c r="X11" i="9"/>
  <c r="W11" i="9"/>
  <c r="V11" i="9"/>
  <c r="U11" i="9"/>
  <c r="T11" i="9"/>
  <c r="Q11" i="9"/>
  <c r="S11" i="9" s="1"/>
  <c r="P11" i="9"/>
  <c r="G11" i="9"/>
  <c r="AS10" i="9"/>
  <c r="AQ10" i="9"/>
  <c r="AO10" i="9"/>
  <c r="AM10" i="9"/>
  <c r="AK10" i="9"/>
  <c r="AI10" i="9"/>
  <c r="AG10" i="9"/>
  <c r="AE10" i="9"/>
  <c r="Z10" i="9"/>
  <c r="Y10" i="9"/>
  <c r="X10" i="9"/>
  <c r="W10" i="9"/>
  <c r="V10" i="9"/>
  <c r="U10" i="9"/>
  <c r="T10" i="9"/>
  <c r="Q10" i="9"/>
  <c r="S10" i="9" s="1"/>
  <c r="P10" i="9"/>
  <c r="G10" i="9"/>
  <c r="AS9" i="9"/>
  <c r="AQ9" i="9"/>
  <c r="AO9" i="9"/>
  <c r="AM9" i="9"/>
  <c r="AK9" i="9"/>
  <c r="AI9" i="9"/>
  <c r="AG9" i="9"/>
  <c r="AE9" i="9"/>
  <c r="Z9" i="9"/>
  <c r="Y9" i="9"/>
  <c r="X9" i="9"/>
  <c r="W9" i="9"/>
  <c r="V9" i="9"/>
  <c r="U9" i="9"/>
  <c r="T9" i="9"/>
  <c r="Q9" i="9"/>
  <c r="S9" i="9" s="1"/>
  <c r="P9" i="9"/>
  <c r="G9" i="9"/>
  <c r="AS8" i="9"/>
  <c r="AQ8" i="9"/>
  <c r="AO8" i="9"/>
  <c r="AM8" i="9"/>
  <c r="AK8" i="9"/>
  <c r="AI8" i="9"/>
  <c r="AG8" i="9"/>
  <c r="AE8" i="9"/>
  <c r="Z8" i="9"/>
  <c r="Y8" i="9"/>
  <c r="X8" i="9"/>
  <c r="W8" i="9"/>
  <c r="V8" i="9"/>
  <c r="U8" i="9"/>
  <c r="T8" i="9"/>
  <c r="S8" i="9"/>
  <c r="Q8" i="9"/>
  <c r="P8" i="9"/>
  <c r="G8" i="9"/>
  <c r="AS7" i="9"/>
  <c r="AQ7" i="9"/>
  <c r="AO7" i="9"/>
  <c r="AM7" i="9"/>
  <c r="AK7" i="9"/>
  <c r="AI7" i="9"/>
  <c r="AG7" i="9"/>
  <c r="AE7" i="9"/>
  <c r="Z7" i="9"/>
  <c r="Y7" i="9"/>
  <c r="X7" i="9"/>
  <c r="W7" i="9"/>
  <c r="V7" i="9"/>
  <c r="U7" i="9"/>
  <c r="T7" i="9"/>
  <c r="Q7" i="9"/>
  <c r="S7" i="9" s="1"/>
  <c r="P7" i="9"/>
  <c r="G7" i="9"/>
  <c r="J7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Modern 14</author>
  </authors>
  <commentList>
    <comment ref="D119" authorId="0" shapeId="0" xr:uid="{6E635037-1C28-4FED-981C-894CA4C088F6}">
      <text>
        <r>
          <rPr>
            <b/>
            <sz val="9"/>
            <color indexed="81"/>
            <rFont val="Tahoma"/>
            <family val="2"/>
          </rPr>
          <t>Modern 14:</t>
        </r>
        <r>
          <rPr>
            <sz val="9"/>
            <color indexed="81"/>
            <rFont val="Tahoma"/>
            <family val="2"/>
          </rPr>
          <t xml:space="preserve">
Only has left otolith</t>
        </r>
      </text>
    </comment>
  </commentList>
</comments>
</file>

<file path=xl/sharedStrings.xml><?xml version="1.0" encoding="utf-8"?>
<sst xmlns="http://schemas.openxmlformats.org/spreadsheetml/2006/main" count="2131" uniqueCount="851">
  <si>
    <t>Thickness</t>
  </si>
  <si>
    <t>Mass
mg</t>
  </si>
  <si>
    <t>Density
ρ</t>
  </si>
  <si>
    <t>Otolith Mass/Otolith Length</t>
  </si>
  <si>
    <t>Name</t>
  </si>
  <si>
    <t>TL
cm</t>
  </si>
  <si>
    <t>SL
cm</t>
  </si>
  <si>
    <t>HL
cm</t>
  </si>
  <si>
    <t>Perimeter
mm</t>
  </si>
  <si>
    <t>Msd Perimeter
mm</t>
  </si>
  <si>
    <t>Distal Perimeter
mm</t>
  </si>
  <si>
    <t>(AM) BRUGM-20201231-2.csv</t>
  </si>
  <si>
    <t>(AM) BRUGM-20201231-3.csv</t>
  </si>
  <si>
    <t>(AM) BRUJM-20200626-10.csv</t>
  </si>
  <si>
    <t>(AM) BRUJM-20200626-13.csv</t>
  </si>
  <si>
    <t>(AM) BRUJM-20200626-16.csv</t>
  </si>
  <si>
    <t>(AM) BRUJM-20200626-7.csv</t>
  </si>
  <si>
    <t>(AM) BRUJM-20200626-8.csv</t>
  </si>
  <si>
    <t>(AM) BRUJM-20201127-1.csv</t>
  </si>
  <si>
    <t>(AM) BRUJM-20220730-14.csv</t>
  </si>
  <si>
    <t>(AM) BRUJM-20220906-3.csv</t>
  </si>
  <si>
    <t>(AM) BRUSB-20201016.csv</t>
  </si>
  <si>
    <t>(AM) BRUTM-20200925.csv</t>
  </si>
  <si>
    <t>(AO) BRUJM-20220626-10.csv</t>
  </si>
  <si>
    <t>(AO) BRUJM-20220626-11.csv</t>
  </si>
  <si>
    <t>(AO) BRUJM-20220626-13.csv</t>
  </si>
  <si>
    <t>(AO) BRUJM-20220626-2.csv</t>
  </si>
  <si>
    <t>(AO) BRUJM-20220626-6.csv</t>
  </si>
  <si>
    <t>(AO) BRUJM-20220626-8.csv</t>
  </si>
  <si>
    <t>(AO) BRUJM-20220626-9.csv</t>
  </si>
  <si>
    <t>(AV) BRUJM-20220626-12.csv</t>
  </si>
  <si>
    <t>(AV) BRUJM-20220626-3.csv</t>
  </si>
  <si>
    <t>(AV) BRUJM-20220626-4.csv</t>
  </si>
  <si>
    <t>(AV) BRUJM-20220626-5.csv</t>
  </si>
  <si>
    <t>(AV) BRUJM-20220626-7.csv</t>
  </si>
  <si>
    <t>(AV) BRUJM-20220708-1.csv</t>
  </si>
  <si>
    <t>(AV) BRUJM-20220708-10.csv</t>
  </si>
  <si>
    <t>(AV) BRUJM-20220708-11.csv</t>
  </si>
  <si>
    <t>(AV) BRUJM-20220708-12.csv</t>
  </si>
  <si>
    <t>(AV) BRUJM-20220708-13.csv</t>
  </si>
  <si>
    <t>(AV) BRUJM-20220708-14.csv</t>
  </si>
  <si>
    <t>(AV) BRUJM-20220708-15.csv</t>
  </si>
  <si>
    <t>(AV) BRUJM-20220708-16.csv</t>
  </si>
  <si>
    <t>(AV) BRUJM-20220708-17.csv</t>
  </si>
  <si>
    <t>(AV) BRUJM-20220708-18.csv</t>
  </si>
  <si>
    <t>(AV) BRUJM-20220708-19.csv</t>
  </si>
  <si>
    <t>(AV) BRUJM-20220708-2.csv</t>
  </si>
  <si>
    <t>(AV) BRUJM-20220708-20.csv</t>
  </si>
  <si>
    <t>(AV) BRUJM-20220708-21.csv</t>
  </si>
  <si>
    <t>(AV) BRUJM-20220708-22.csv</t>
  </si>
  <si>
    <t>(AV) BRUJM-20220708-23.csv</t>
  </si>
  <si>
    <t>(AV) BRUJM-20220708-3.csv</t>
  </si>
  <si>
    <t>(AV) BRUJM-20220708-4.csv</t>
  </si>
  <si>
    <t>(AV) BRUJM-20220708-5.csv</t>
  </si>
  <si>
    <t>(AV) BRUJM-20220708-6.csv</t>
  </si>
  <si>
    <t>(AV) BRUJM-20220708-7.csv</t>
  </si>
  <si>
    <t>(AV) BRUJM-20220708-8.csv</t>
  </si>
  <si>
    <t>(AV) BRUJM-20220708-9.csv</t>
  </si>
  <si>
    <t>(BM) BRUJM-20210115.csv</t>
  </si>
  <si>
    <t>(CT) BRUGM-20200703-10.csv</t>
  </si>
  <si>
    <t>(CT) BRUGM-20200703-12.csv</t>
  </si>
  <si>
    <t>(CT) BRUGM-20200703-13.csv</t>
  </si>
  <si>
    <t>(CT) BRUGM-20200703-14.csv</t>
  </si>
  <si>
    <t>(CT) BRUGM-20201004-2.csv</t>
  </si>
  <si>
    <t>(CT) BRUJM-20200626-2.csv</t>
  </si>
  <si>
    <t>(CT) BRUJM-20201204-2.csv</t>
  </si>
  <si>
    <t>(CT) BRUJM-20201204-3.csv</t>
  </si>
  <si>
    <t>(CT) BRUJM-20220617-1.csv</t>
  </si>
  <si>
    <t>(CT) BRUJM-20220617-2.csv</t>
  </si>
  <si>
    <t>(CT) BRUJM-20220617-3.csv</t>
  </si>
  <si>
    <t>(CT) BRUJM-20220617-4.csv</t>
  </si>
  <si>
    <t>(CT) BRUJM-20220617-5.csv</t>
  </si>
  <si>
    <t>(CT) BRUJM-20221211-1.csv</t>
  </si>
  <si>
    <t>(CT) BRUJM-20221211-2.csv</t>
  </si>
  <si>
    <t>(CT) BRUJM-20221211-3.csv</t>
  </si>
  <si>
    <t>(CT) BRUJM-20221211-4.csv</t>
  </si>
  <si>
    <t>(CT) BRUJM-20221211-5.csv</t>
  </si>
  <si>
    <t>(CT) BRUJM-20221211-6.csv</t>
  </si>
  <si>
    <t>(CT) BRUJM-20230107-1.csv</t>
  </si>
  <si>
    <t>(CT) BRUJM-20230107-2.csv</t>
  </si>
  <si>
    <t>(CT) BRUJM-20230107-3.csv</t>
  </si>
  <si>
    <t>(OM) BRUGM-20210808-1.csv</t>
  </si>
  <si>
    <t>(OM) BRUGM-20210808-2.csv</t>
  </si>
  <si>
    <t>(OM) BRUGM-20211108-27.csv</t>
  </si>
  <si>
    <t>(OM) BRUGM-20211108-28.csv</t>
  </si>
  <si>
    <t>(OM) BRUGM-20220730-11.csv</t>
  </si>
  <si>
    <t>(OM) BRUGM-20220730-12.csv</t>
  </si>
  <si>
    <t>(OM) BRUGM-20220730-13.csv</t>
  </si>
  <si>
    <t>(OM) BRUJM-20200626-15.csv</t>
  </si>
  <si>
    <t>(OM) BRUJM-20200626-3.csv</t>
  </si>
  <si>
    <t>(OM) BRUJM-20200626-6.csv</t>
  </si>
  <si>
    <t>(OM) BRUJM-20200626-9.csv</t>
  </si>
  <si>
    <t>(OM) BRUJM-20220730-35.csv</t>
  </si>
  <si>
    <t>(OM) BRUJM-20220730-36.csv</t>
  </si>
  <si>
    <t>(OM) MALMU-20200228-5.csv</t>
  </si>
  <si>
    <t>(HS) BRUJM-20200110-1.csv</t>
  </si>
  <si>
    <t>(HS) BRUJM-20200713-3.csv</t>
  </si>
  <si>
    <t>(HS) BRUJM-20200713-4.csv</t>
  </si>
  <si>
    <t>(HS) BRUJM-20200713-7.csv</t>
  </si>
  <si>
    <t>(HS) BRUJM-20210716-4.csv</t>
  </si>
  <si>
    <t>(HS) BRUJM-20210813-4.csv</t>
  </si>
  <si>
    <t>(HS) BRUJM-20210813-6.csv</t>
  </si>
  <si>
    <t>(HS) BRUPB-2018.csv</t>
  </si>
  <si>
    <t>(HS) BRUPB-20200617-1.csv</t>
  </si>
  <si>
    <t>(HS) BRUPB-20200617-2.csv</t>
  </si>
  <si>
    <t>(HS) BRUPB-20200617-4.csv</t>
  </si>
  <si>
    <t>(HS) BRUSB-20200628.csv</t>
  </si>
  <si>
    <t>(HS) BRUTB-20221010.csv</t>
  </si>
  <si>
    <t>(HS) BRUTU-20210819.csv</t>
  </si>
  <si>
    <t>(NB) BRUGM-20200703-7.csv</t>
  </si>
  <si>
    <t>(NB) BRUGM-20200703-9.csv</t>
  </si>
  <si>
    <t>(NB) BRUGM-20220513-2.csv</t>
  </si>
  <si>
    <t>(NB) BRUGM-20220531-1.csv</t>
  </si>
  <si>
    <t>(NB) BRUGM-20220531-2.csv</t>
  </si>
  <si>
    <t>(NB) BRUGM-20220531-3.csv</t>
  </si>
  <si>
    <t>(NB) BRUGM-20220531-4.csv</t>
  </si>
  <si>
    <t>(NB) BRUGM-20220531-5.csv</t>
  </si>
  <si>
    <t>(NB) BRUGM-20220605-6.csv</t>
  </si>
  <si>
    <t>(NB) BRUGM-20220730-1.csv</t>
  </si>
  <si>
    <t>(NB) BRUGM-20220730-2.csv</t>
  </si>
  <si>
    <t>(NB) BRUGM-20220730-3.csv</t>
  </si>
  <si>
    <t>(NB) BRUGM-20220730-4.csv</t>
  </si>
  <si>
    <t>(NB) BRUGM-20220730-6.csv</t>
  </si>
  <si>
    <t>(NB) BRUGM-20220730-7.csv</t>
  </si>
  <si>
    <t>(NB) BRUJM-20200612-1.csv</t>
  </si>
  <si>
    <t>(NB) BRUJM-20200619.csv</t>
  </si>
  <si>
    <t>(NB) BRUJM-20200727.csv</t>
  </si>
  <si>
    <t>(NB) BRUJM-20201211.csv</t>
  </si>
  <si>
    <t>(NB) BRUJM-20220605-2.csv</t>
  </si>
  <si>
    <t>(NB) BRUJM-20220605-3.csv</t>
  </si>
  <si>
    <t>(NB) BRUJM-20220605-4.csv</t>
  </si>
  <si>
    <t>(NB) BRUJM-20230107-4.csv</t>
  </si>
  <si>
    <t>(NB) BRUJM-20230107-7.csv</t>
  </si>
  <si>
    <t>(NT) BRUGM-20200621.csv</t>
  </si>
  <si>
    <t>(NT) BRUGM-20201216-1.csv</t>
  </si>
  <si>
    <t>(NT) BRUGM-20201216-2.csv</t>
  </si>
  <si>
    <t>(NT) BRUGM-20210627.csv</t>
  </si>
  <si>
    <t>(NT) BRUGM-20220605-1.csv</t>
  </si>
  <si>
    <t>(NT) BRUGM-20220605-2.csv</t>
  </si>
  <si>
    <t>(NT) BRUGM-20220605-3.csv</t>
  </si>
  <si>
    <t>(NT) BRUGM-20220605-4.csv</t>
  </si>
  <si>
    <t>(NT) BRUGM-20220605-5.csv</t>
  </si>
  <si>
    <t>(NT) BRUGM-20220612-2.csv</t>
  </si>
  <si>
    <t>(NT) BRUGM-20220612-3.csv</t>
  </si>
  <si>
    <t>(NT) BRUGM-20220730-5.csv</t>
  </si>
  <si>
    <t>(NT) BRUJM-20200612-2.csv</t>
  </si>
  <si>
    <t>(NT) BRUJM-20201218-13.csv</t>
  </si>
  <si>
    <t>(NT) BRUJM-20220605-1.csv</t>
  </si>
  <si>
    <t>(NT) BRUSM-20200721-1.csv</t>
  </si>
  <si>
    <t>(PA) BRUGM-20201225-1.csv</t>
  </si>
  <si>
    <t>(PA) BRUGM-20201231-4.csv</t>
  </si>
  <si>
    <t>(PA) BRUJM-20200626-1.csv</t>
  </si>
  <si>
    <t>(PA) BRUJM-20200626-5.csv</t>
  </si>
  <si>
    <t>(PA) BRUJM-20200713-5.csv</t>
  </si>
  <si>
    <t>(PA) BRUJM-20220730-1.csv</t>
  </si>
  <si>
    <t>(PA) BRUJM-20220730-10.csv</t>
  </si>
  <si>
    <t>(PA) BRUJM-20220730-11.csv</t>
  </si>
  <si>
    <t>(PA) BRUJM-20220730-12.csv</t>
  </si>
  <si>
    <t>(PA) BRUJM-20220730-13.csv</t>
  </si>
  <si>
    <t>(PA) BRUJM-20220730-15.csv</t>
  </si>
  <si>
    <t>(PA) BRUJM-20220730-16.csv</t>
  </si>
  <si>
    <t>(PA) BRUJM-20220730-17.csv</t>
  </si>
  <si>
    <t>(PA) BRUJM-20220730-18.csv</t>
  </si>
  <si>
    <t>(PA) BRUJM-20220730-19.csv</t>
  </si>
  <si>
    <t>(PA) BRUJM-20220730-2.csv</t>
  </si>
  <si>
    <t>(PA) BRUJM-20220730-20.csv</t>
  </si>
  <si>
    <t>(PA) BRUJM-20220730-21.csv</t>
  </si>
  <si>
    <t>(PA) BRUJM-20220730-22.csv</t>
  </si>
  <si>
    <t>(PA) BRUJM-20220730-23.csv</t>
  </si>
  <si>
    <t>(PA) BRUJM-20220730-24.csv</t>
  </si>
  <si>
    <t>(PA) BRUJM-20220730-25.csv</t>
  </si>
  <si>
    <t>(PA) BRUJM-20220730-26.csv</t>
  </si>
  <si>
    <t>(PA) BRUJM-20220730-27.csv</t>
  </si>
  <si>
    <t>(PA) BRUJM-20220730-28.csv</t>
  </si>
  <si>
    <t>(PA) BRUJM-20220730-29.csv</t>
  </si>
  <si>
    <t>(PA) BRUJM-20220730-3.csv</t>
  </si>
  <si>
    <t>(PA) BRUJM-20220730-30.csv</t>
  </si>
  <si>
    <t>(PA) BRUJM-20220730-31.csv</t>
  </si>
  <si>
    <t>(PA) BRUJM-20220730-32.csv</t>
  </si>
  <si>
    <t>(PA) BRUJM-20220730-33.csv</t>
  </si>
  <si>
    <t>(PA) BRUJM-20220730-34.csv</t>
  </si>
  <si>
    <t>(PA) BRUJM-20220730-4.csv</t>
  </si>
  <si>
    <t>(PA) BRUJM-20220730-5.csv</t>
  </si>
  <si>
    <t>(PA) BRUJM-20220730-6.csv</t>
  </si>
  <si>
    <t>(PA) BRUJM-20220730-7.csv</t>
  </si>
  <si>
    <t>(PA) BRUJM-20220730-8.csv</t>
  </si>
  <si>
    <t>(PA) BRUJM-20220730-9.csv</t>
  </si>
  <si>
    <t>(PA) BRUJM-20220906-1.csv</t>
  </si>
  <si>
    <t>(PN) BRUGM-20200622.csv</t>
  </si>
  <si>
    <t>(PN) BRUGM-20200703-6.csv</t>
  </si>
  <si>
    <t>(PN) BRUGM-20200703-8.csv</t>
  </si>
  <si>
    <t>(PN) BRUGM-20201216-3.csv</t>
  </si>
  <si>
    <t>(PN) BRUGM-20220513-1.csv</t>
  </si>
  <si>
    <t>(PN) BRUGM-20220525.csv</t>
  </si>
  <si>
    <t>(PN) BRUGM-20220526-1.csv</t>
  </si>
  <si>
    <t>(PN) BRUGM-20220526-2.csv</t>
  </si>
  <si>
    <t>(PN) BRUGM-20220531-6.csv</t>
  </si>
  <si>
    <t>(PN) BRUGM-20220531-7.csv</t>
  </si>
  <si>
    <t>(PN) BRUGM-20220612-1.csv</t>
  </si>
  <si>
    <t>(PN) BRUGM-20220730-10.csv</t>
  </si>
  <si>
    <t>(PN) BRUGM-20220730-8.csv</t>
  </si>
  <si>
    <t>(PN) BRUGM-20220730-9.csv</t>
  </si>
  <si>
    <t>(PN) BRUGM-20220906-1.csv</t>
  </si>
  <si>
    <t>(PN) BRUGM-20220906-2.csv</t>
  </si>
  <si>
    <t>(PN) BRUJB-2016.csv</t>
  </si>
  <si>
    <t>(PN) BRUJM-20200110-2.csv</t>
  </si>
  <si>
    <t>(PN) BRUJM-20200124.csv</t>
  </si>
  <si>
    <t>(PN) BRUJM-20200622-1.csv</t>
  </si>
  <si>
    <t>(PN) BRUJM-20200622-2.csv</t>
  </si>
  <si>
    <t>(PN) BRUJM-20200622-3.csv</t>
  </si>
  <si>
    <t>(PN) BRUJM-20200622-4.csv</t>
  </si>
  <si>
    <t>(PN) BRUJM-20200622-5.csv</t>
  </si>
  <si>
    <t>(PN) BRUJM-20200622-6.csv</t>
  </si>
  <si>
    <t>(PN) BRUJM-20200622-7.csv</t>
  </si>
  <si>
    <t>(PN) BRUJM-20200622-8.csv</t>
  </si>
  <si>
    <t>(PN) BRUJM-20200713-1.csv</t>
  </si>
  <si>
    <t>(PN) BRUJM-20200713-2.csv</t>
  </si>
  <si>
    <t>(PN) BRUJM-20220626-1.csv</t>
  </si>
  <si>
    <t>(PN) BRUJM-20230107-5.csv</t>
  </si>
  <si>
    <t>(PN) BRUJM-20230107-6.csv</t>
  </si>
  <si>
    <t>(PN) BRUSM-20200721-2.csv</t>
  </si>
  <si>
    <t>Format: Significant comparisons are coloured in pink (&lt;0.05)</t>
  </si>
  <si>
    <t>One-way ANOVA</t>
  </si>
  <si>
    <t>Tukey's pairwise [Copenhaver-Holland 1988]</t>
  </si>
  <si>
    <t>Test for equal means</t>
  </si>
  <si>
    <t>HS (AR)</t>
  </si>
  <si>
    <t>NB (AR)</t>
  </si>
  <si>
    <t>NT (AR)</t>
  </si>
  <si>
    <t>PA (AR)</t>
  </si>
  <si>
    <t>PN (AR)</t>
  </si>
  <si>
    <t>Sum of sqrs</t>
  </si>
  <si>
    <t>df</t>
  </si>
  <si>
    <t>Mean square</t>
  </si>
  <si>
    <t>F</t>
  </si>
  <si>
    <t>p (same)</t>
  </si>
  <si>
    <t>Between groups:</t>
  </si>
  <si>
    <t>Within groups:</t>
  </si>
  <si>
    <t>Permutation p (n=99999)</t>
  </si>
  <si>
    <t>Total:</t>
  </si>
  <si>
    <t>Components of variance (only for random effects):</t>
  </si>
  <si>
    <t>Var(group):</t>
  </si>
  <si>
    <t>Var(error):</t>
  </si>
  <si>
    <t>ICC:</t>
  </si>
  <si>
    <t>omega2:</t>
  </si>
  <si>
    <t>Levene´s test for homogeneity of variance, from means</t>
  </si>
  <si>
    <t>p (same):</t>
  </si>
  <si>
    <t>Levene´s test, from medians</t>
  </si>
  <si>
    <t>Bayes factor: 1.961E14 (decisive evidence for unequal means)</t>
  </si>
  <si>
    <t>Ellipticity (EL)</t>
  </si>
  <si>
    <t>HS (EL)</t>
  </si>
  <si>
    <t>NB (EL)</t>
  </si>
  <si>
    <t>NT (EL)</t>
  </si>
  <si>
    <t>PA (EL)</t>
  </si>
  <si>
    <t>PN (EL)</t>
  </si>
  <si>
    <t>Bayes factor: 6.924E14 (decisive evidence for unequal means)</t>
  </si>
  <si>
    <t>t tests for equal means</t>
  </si>
  <si>
    <t>F test for equal variances</t>
  </si>
  <si>
    <t>AM (R2)</t>
  </si>
  <si>
    <t>AV (R2)</t>
  </si>
  <si>
    <t>CT (AP1)</t>
  </si>
  <si>
    <t>OM (AP1)</t>
  </si>
  <si>
    <t>N:</t>
  </si>
  <si>
    <t>Mean:</t>
  </si>
  <si>
    <t>Variance:</t>
  </si>
  <si>
    <t>95% conf.:</t>
  </si>
  <si>
    <t>p (same var.):</t>
  </si>
  <si>
    <t>F :</t>
  </si>
  <si>
    <t>Critical F value (p=0.05):</t>
  </si>
  <si>
    <t>Difference between means:</t>
  </si>
  <si>
    <t>Monte Carlo permutation:</t>
  </si>
  <si>
    <t>95% conf. interval (parametric):</t>
  </si>
  <si>
    <t>95% conf. interval (bootstrap):</t>
  </si>
  <si>
    <t>t :</t>
  </si>
  <si>
    <t>p (same mean):</t>
  </si>
  <si>
    <t>Critical t value (p=0.05):</t>
  </si>
  <si>
    <t>Uneq. var. t :</t>
  </si>
  <si>
    <t>Bayes factor:</t>
  </si>
  <si>
    <t>Cohen´s D:</t>
  </si>
  <si>
    <t>Decisive evidence for unequal means</t>
  </si>
  <si>
    <t>Huge effect size</t>
  </si>
  <si>
    <t>AM (AP1)</t>
  </si>
  <si>
    <t>AV (AP1)</t>
  </si>
  <si>
    <t>PA (RE)</t>
  </si>
  <si>
    <t>HS (R3)</t>
  </si>
  <si>
    <t>PA (R3)</t>
  </si>
  <si>
    <t>AM (FF)</t>
  </si>
  <si>
    <t>AV (FF)</t>
  </si>
  <si>
    <t>HS (AP4)</t>
  </si>
  <si>
    <t>NT (AP4)</t>
  </si>
  <si>
    <t>(0.12376 0.1554)</t>
  </si>
  <si>
    <t>Very strong evidence for unequal means</t>
  </si>
  <si>
    <t>Very large effect size</t>
  </si>
  <si>
    <t>AM (RO)</t>
  </si>
  <si>
    <t>AV (RO)</t>
  </si>
  <si>
    <t>(0.069721 0.072896)</t>
  </si>
  <si>
    <t>(0.06837 0.069559)</t>
  </si>
  <si>
    <t>(0.0010412 0.0036469)</t>
  </si>
  <si>
    <t>(0.00095 0.0038524)</t>
  </si>
  <si>
    <t>NB (FF)</t>
  </si>
  <si>
    <t>NT (FF)</t>
  </si>
  <si>
    <t>(0.66715 0.68945)</t>
  </si>
  <si>
    <t>(0.64254 0.67358)</t>
  </si>
  <si>
    <t>(0.0022592 0.038208)</t>
  </si>
  <si>
    <t>(0.0031354 0.0379)</t>
  </si>
  <si>
    <t>No evidence for either equal or unequal means</t>
  </si>
  <si>
    <t>Medium effect size</t>
  </si>
  <si>
    <t>NB (RO)</t>
  </si>
  <si>
    <t>NT (RO)</t>
  </si>
  <si>
    <t>(0.067592 0.06985)</t>
  </si>
  <si>
    <t>(0.065104 0.068258)</t>
  </si>
  <si>
    <t>(0.00021672 0.0038625)</t>
  </si>
  <si>
    <t>(0.00024375 0.0037729)</t>
  </si>
  <si>
    <t>PA (FF)</t>
  </si>
  <si>
    <t>PN (FF)</t>
  </si>
  <si>
    <t>(0.69039 0.70254)</t>
  </si>
  <si>
    <t>(0.6384 0.66323)</t>
  </si>
  <si>
    <t>(0.032727 0.058576)</t>
  </si>
  <si>
    <t>(0.032615 0.058711)</t>
  </si>
  <si>
    <t>PA (RO)</t>
  </si>
  <si>
    <t>PN (RO)</t>
  </si>
  <si>
    <t>(0.069956 0.071187)</t>
  </si>
  <si>
    <t>(0.064676 0.067191)</t>
  </si>
  <si>
    <t>(0.0033289 0.005948)</t>
  </si>
  <si>
    <t>(0.0032921 0.0059685)</t>
  </si>
  <si>
    <t>Rectangularity (RE)</t>
  </si>
  <si>
    <t>HS (RE)</t>
  </si>
  <si>
    <t>NB (RE)</t>
  </si>
  <si>
    <t>NT (RE)</t>
  </si>
  <si>
    <t>PN (RE)</t>
  </si>
  <si>
    <t>Aspect Ratio (AR)</t>
  </si>
  <si>
    <t>Mesial edge (AP5)</t>
  </si>
  <si>
    <t>HS (AP5)</t>
  </si>
  <si>
    <t>NB (AP5)</t>
  </si>
  <si>
    <t>NT (AP5)</t>
  </si>
  <si>
    <t>PA (AP5)</t>
  </si>
  <si>
    <t>PN (AP5)</t>
  </si>
  <si>
    <t>Distal edge (AP6)</t>
  </si>
  <si>
    <t>AM (AP6)</t>
  </si>
  <si>
    <t>AO (AP6)</t>
  </si>
  <si>
    <t>AV (AP6)</t>
  </si>
  <si>
    <t>CT (AP6)</t>
  </si>
  <si>
    <t>OM (AP6)</t>
  </si>
  <si>
    <t>HS (AP6)</t>
  </si>
  <si>
    <t>NB (AP6)</t>
  </si>
  <si>
    <t>NT (AP6)</t>
  </si>
  <si>
    <t>PA (AP6)</t>
  </si>
  <si>
    <t>PN (AP6)</t>
  </si>
  <si>
    <t>AM (AP8)</t>
  </si>
  <si>
    <t>AO (AP8)</t>
  </si>
  <si>
    <t>AV (AP8)</t>
  </si>
  <si>
    <t>CT (AP8)</t>
  </si>
  <si>
    <t>OM (AP8)</t>
  </si>
  <si>
    <t>Incisura Linea 
basalis width</t>
  </si>
  <si>
    <t>Mesial notch width</t>
  </si>
  <si>
    <t>Linea basalis starting point
width</t>
  </si>
  <si>
    <t>"Distal edge"</t>
  </si>
  <si>
    <t>"Mesial edge"</t>
  </si>
  <si>
    <t>Central 
offset</t>
  </si>
  <si>
    <t>Antero-mesial projection</t>
  </si>
  <si>
    <t>Linea basalis length</t>
  </si>
  <si>
    <t>Total
Thickness 
mm</t>
  </si>
  <si>
    <t>Dorsal 
Thickness 
mm</t>
  </si>
  <si>
    <t>Ventral
Thickness 
mm</t>
  </si>
  <si>
    <t>Lenght related distances - normalization to OL</t>
  </si>
  <si>
    <t>Morphological parameters on the ventral side of the otolith (see Figure 4c)</t>
  </si>
  <si>
    <t xml:space="preserve">Width related distances - normalization to OW </t>
  </si>
  <si>
    <t xml:space="preserve"> Width
OW
mm</t>
  </si>
  <si>
    <t>Length
OL
mm</t>
  </si>
  <si>
    <t>A</t>
  </si>
  <si>
    <t>B</t>
  </si>
  <si>
    <t>(0.75661 0.76531)</t>
  </si>
  <si>
    <t>(0.67066 0.67673)</t>
  </si>
  <si>
    <t>(0.082161 0.092369)</t>
  </si>
  <si>
    <t>(0.081981 0.092444)</t>
  </si>
  <si>
    <t>R3</t>
  </si>
  <si>
    <t>C</t>
  </si>
  <si>
    <t>D</t>
  </si>
  <si>
    <t>(0.26238 0.27766)</t>
  </si>
  <si>
    <t>(0.49365 0.52832)</t>
  </si>
  <si>
    <t>(0.21954 0.26239)</t>
  </si>
  <si>
    <t>(0.22246 0.25981)</t>
  </si>
  <si>
    <t>Mesial-distal width ratio (R3)</t>
  </si>
  <si>
    <t>NB (R3)</t>
  </si>
  <si>
    <t>NT (R3)</t>
  </si>
  <si>
    <t>PN (R3)</t>
  </si>
  <si>
    <t>Elongated group</t>
  </si>
  <si>
    <t>AM (CI)</t>
  </si>
  <si>
    <t>AO (CI)</t>
  </si>
  <si>
    <t>AV (CI)</t>
  </si>
  <si>
    <t>AO (FF)</t>
  </si>
  <si>
    <t>AO (RO)</t>
  </si>
  <si>
    <t>Otolith central area ratio (R1)</t>
  </si>
  <si>
    <t>AM (R1)</t>
  </si>
  <si>
    <t>AO (R1)</t>
  </si>
  <si>
    <t>AV (R1)</t>
  </si>
  <si>
    <t>CT (R1)</t>
  </si>
  <si>
    <t>OM (R1)</t>
  </si>
  <si>
    <t>Otolith thickness ratio (R2)</t>
  </si>
  <si>
    <t>AO (R2)</t>
  </si>
  <si>
    <t>CT (R2)</t>
  </si>
  <si>
    <t>OM (R2)</t>
  </si>
  <si>
    <t>Rounded group</t>
  </si>
  <si>
    <t>Circularity (CI) for Arius</t>
  </si>
  <si>
    <t>Roundness (RO) for Arius</t>
  </si>
  <si>
    <t>Incisura linea basalis width (AP1)</t>
  </si>
  <si>
    <t>AO (AP1)</t>
  </si>
  <si>
    <t>Central offset (AP4)</t>
  </si>
  <si>
    <t>Welch F test in the case of unequal variances: F=11.06, df=24.27, p=1.24E-05</t>
  </si>
  <si>
    <t>Bayes factor: 2.181E07 (decisive evidence for unequal means)</t>
  </si>
  <si>
    <t>HS (R1)</t>
  </si>
  <si>
    <t>NB (R1)</t>
  </si>
  <si>
    <t>NT (R1)</t>
  </si>
  <si>
    <t>PA (R1)</t>
  </si>
  <si>
    <t>PN (R1)</t>
  </si>
  <si>
    <t>Bayes factor: 4.04E12 (decisive evidence for unequal means)</t>
  </si>
  <si>
    <t>Welch F test in the case of unequal variances: F=71.34, df=44.2, p=1.053E-18</t>
  </si>
  <si>
    <t>Bayes factor: 1.671E26 (decisive evidence for unequal means)</t>
  </si>
  <si>
    <t>NB (AP4)</t>
  </si>
  <si>
    <t>PA (AP4)</t>
  </si>
  <si>
    <t>PN (AP4)</t>
  </si>
  <si>
    <t>Welch F test in the case of unequal variances: F=28.84, df=46.87, p=4.066E-12</t>
  </si>
  <si>
    <t>Bayes factor: 1.59E15 (decisive evidence for unequal means)</t>
  </si>
  <si>
    <t>Shape indices &amp; Ratios (see Figure 4 a-b)</t>
  </si>
  <si>
    <t>(0.10135 0.12487)</t>
  </si>
  <si>
    <t>(0.0077889 0.045157)</t>
  </si>
  <si>
    <t>(0.0083292 0.044179)</t>
  </si>
  <si>
    <t>Substantial evidence for unequal means</t>
  </si>
  <si>
    <t>Large effect size</t>
  </si>
  <si>
    <t>Fish measurements</t>
  </si>
  <si>
    <t>Otolith measurements</t>
  </si>
  <si>
    <t>AM</t>
  </si>
  <si>
    <t>AO</t>
  </si>
  <si>
    <t>AV</t>
  </si>
  <si>
    <t>CT</t>
  </si>
  <si>
    <t>OM</t>
  </si>
  <si>
    <t>HS</t>
  </si>
  <si>
    <t>NB</t>
  </si>
  <si>
    <t>NT</t>
  </si>
  <si>
    <t>PA</t>
  </si>
  <si>
    <t>PN</t>
  </si>
  <si>
    <t>AR</t>
  </si>
  <si>
    <t>EL</t>
  </si>
  <si>
    <t>RE</t>
  </si>
  <si>
    <t>CI</t>
  </si>
  <si>
    <t>FF</t>
  </si>
  <si>
    <t>RO</t>
  </si>
  <si>
    <t>R1</t>
  </si>
  <si>
    <t>R2</t>
  </si>
  <si>
    <t>AP1</t>
  </si>
  <si>
    <t>AP2</t>
  </si>
  <si>
    <t>AP3</t>
  </si>
  <si>
    <t>AP4</t>
  </si>
  <si>
    <t>AP5</t>
  </si>
  <si>
    <t>AP6</t>
  </si>
  <si>
    <t>AP7</t>
  </si>
  <si>
    <t>AP8</t>
  </si>
  <si>
    <t>Parameters</t>
  </si>
  <si>
    <t>Ariidae taxon</t>
  </si>
  <si>
    <t>Kruskal-Wallis test for equal medians</t>
  </si>
  <si>
    <t>H (chi2):</t>
  </si>
  <si>
    <t>Hc (tie corrected):</t>
  </si>
  <si>
    <t>There is a significant difference between sample medians</t>
  </si>
  <si>
    <t>Format Factor (FF) for Arius</t>
  </si>
  <si>
    <t>Q-Q plots Correlation Coefficient ≥ 0.95 = Normally distributed</t>
  </si>
  <si>
    <t>Antero-mesial projection (AP8)</t>
  </si>
  <si>
    <t>N. bilineata</t>
  </si>
  <si>
    <t>N. thalassina</t>
  </si>
  <si>
    <t>Welch F test in the case of unequal variances: F=5.235, df=19.75, p=0.01499</t>
  </si>
  <si>
    <t>Bayes factor: 25.88 (strong evidence for unequal means)</t>
  </si>
  <si>
    <t>Welch F test in the case of unequal variances: F=5.549, df=19.81, p=0.0122</t>
  </si>
  <si>
    <t>Bayes factor: 39.86 (very strong evidence for unequal means))</t>
  </si>
  <si>
    <t>Welch F test in the case of unequal variances: F=5.605, df=19.68, p=0.01184</t>
  </si>
  <si>
    <t>Bayes factor: 40.89 (very strong evidence for unequal means))</t>
  </si>
  <si>
    <t>Welch F test in the case of unequal variances: F=10.85, df=23.97, p=1.531E-05</t>
  </si>
  <si>
    <t>Bayes factor: 1.586E07 (decisive evidence for unequal means)</t>
  </si>
  <si>
    <t>Welch F test in the case of unequal variances: F=11.81, df=23.81, p=8.075E-06</t>
  </si>
  <si>
    <t>Bayes factor: 4.566E05 (decisive evidence for unequal means)</t>
  </si>
  <si>
    <t>Welch F test in the case of unequal variances: F=31.44, df=24.24, p=7.656E-10</t>
  </si>
  <si>
    <t>Bayes factor: 1.631E17 (decisive evidence for unequal means)</t>
  </si>
  <si>
    <t>Welch F test in the case of unequal variances: F=4.658, df=23.48, p=0.004258</t>
  </si>
  <si>
    <t>Bayes factor: 1020 (decisive evidence for unequal means)</t>
  </si>
  <si>
    <t xml:space="preserve">Welch F test in the case of unequal variances: </t>
  </si>
  <si>
    <t>F=47.65</t>
  </si>
  <si>
    <t>df=46.63</t>
  </si>
  <si>
    <t>p=6.645E-16</t>
  </si>
  <si>
    <t>F=46.32</t>
  </si>
  <si>
    <t>df=45.77</t>
  </si>
  <si>
    <t>p=1.567E-15</t>
  </si>
  <si>
    <t>Welch F test in the case of unequal variances: F=22.82, df=51.02, p=7.495E-11</t>
  </si>
  <si>
    <t>Bayes factor: 6.224E12 (decisive evidence for unequal means)</t>
  </si>
  <si>
    <t>F=22</t>
  </si>
  <si>
    <t>df=46.73</t>
  </si>
  <si>
    <t>p=2.926E-10</t>
  </si>
  <si>
    <t>Welch F test in the case of unequal variances: F=57.54, df=49.11, p=6.172E-18</t>
  </si>
  <si>
    <t>Bayes factor: 1.398E25 (decisive evidence for unequal means)</t>
  </si>
  <si>
    <t>Welch F test in the case of unequal variances: F=58.59, df=46.18, p=1.639E-17</t>
  </si>
  <si>
    <t>Bayes factor: 2.611E28 (decisive evidence for unequal means)</t>
  </si>
  <si>
    <t>Area &amp; Perimeter</t>
  </si>
  <si>
    <r>
      <t>Volume
mm</t>
    </r>
    <r>
      <rPr>
        <b/>
        <vertAlign val="superscript"/>
        <sz val="11"/>
        <color theme="1"/>
        <rFont val="Times New Roman"/>
        <family val="1"/>
      </rPr>
      <t>3</t>
    </r>
  </si>
  <si>
    <r>
      <t>Total Area
mm</t>
    </r>
    <r>
      <rPr>
        <b/>
        <vertAlign val="superscript"/>
        <sz val="11"/>
        <color theme="1"/>
        <rFont val="Times New Roman"/>
        <family val="1"/>
      </rPr>
      <t>2</t>
    </r>
  </si>
  <si>
    <r>
      <t>Msd Area
mm</t>
    </r>
    <r>
      <rPr>
        <b/>
        <vertAlign val="superscript"/>
        <sz val="11"/>
        <color theme="1"/>
        <rFont val="Times New Roman"/>
        <family val="1"/>
      </rPr>
      <t>2</t>
    </r>
  </si>
  <si>
    <r>
      <t>Distal Area
mm</t>
    </r>
    <r>
      <rPr>
        <b/>
        <vertAlign val="superscript"/>
        <sz val="11"/>
        <color theme="1"/>
        <rFont val="Times New Roman"/>
        <family val="1"/>
      </rPr>
      <t>2</t>
    </r>
  </si>
  <si>
    <r>
      <t>Sulculus  lapilli Area
mm</t>
    </r>
    <r>
      <rPr>
        <b/>
        <vertAlign val="superscript"/>
        <sz val="11"/>
        <color theme="1"/>
        <rFont val="Times New Roman"/>
        <family val="1"/>
      </rPr>
      <t>2</t>
    </r>
  </si>
  <si>
    <r>
      <rPr>
        <b/>
        <sz val="14"/>
        <color theme="1"/>
        <rFont val="Times New Roman"/>
        <family val="1"/>
      </rPr>
      <t>AR</t>
    </r>
    <r>
      <rPr>
        <b/>
        <sz val="11"/>
        <color theme="1"/>
        <rFont val="Times New Roman"/>
        <family val="1"/>
      </rPr>
      <t xml:space="preserve">
Aspect Ratio</t>
    </r>
  </si>
  <si>
    <r>
      <rPr>
        <b/>
        <sz val="14"/>
        <color theme="1"/>
        <rFont val="Times New Roman"/>
        <family val="1"/>
      </rPr>
      <t>EL</t>
    </r>
    <r>
      <rPr>
        <b/>
        <sz val="11"/>
        <color theme="1"/>
        <rFont val="Times New Roman"/>
        <family val="1"/>
      </rPr>
      <t xml:space="preserve">
Ellipticity</t>
    </r>
  </si>
  <si>
    <r>
      <rPr>
        <b/>
        <sz val="14"/>
        <color theme="1"/>
        <rFont val="Times New Roman"/>
        <family val="1"/>
      </rPr>
      <t>RE</t>
    </r>
    <r>
      <rPr>
        <b/>
        <sz val="11"/>
        <color theme="1"/>
        <rFont val="Times New Roman"/>
        <family val="1"/>
      </rPr>
      <t xml:space="preserve">
Rectangularity</t>
    </r>
  </si>
  <si>
    <r>
      <rPr>
        <b/>
        <sz val="14"/>
        <color theme="1"/>
        <rFont val="Times New Roman"/>
        <family val="1"/>
      </rPr>
      <t>CI</t>
    </r>
    <r>
      <rPr>
        <b/>
        <sz val="11"/>
        <color theme="1"/>
        <rFont val="Times New Roman"/>
        <family val="1"/>
      </rPr>
      <t xml:space="preserve">
Circularity</t>
    </r>
  </si>
  <si>
    <r>
      <rPr>
        <b/>
        <sz val="14"/>
        <color theme="1"/>
        <rFont val="Times New Roman"/>
        <family val="1"/>
      </rPr>
      <t>FF</t>
    </r>
    <r>
      <rPr>
        <b/>
        <sz val="11"/>
        <color theme="1"/>
        <rFont val="Times New Roman"/>
        <family val="1"/>
      </rPr>
      <t xml:space="preserve">
Format factor</t>
    </r>
  </si>
  <si>
    <r>
      <rPr>
        <b/>
        <sz val="14"/>
        <rFont val="Times New Roman"/>
        <family val="1"/>
      </rPr>
      <t>RO</t>
    </r>
    <r>
      <rPr>
        <b/>
        <sz val="11"/>
        <rFont val="Times New Roman"/>
        <family val="1"/>
      </rPr>
      <t xml:space="preserve">
Roundness</t>
    </r>
  </si>
  <si>
    <r>
      <rPr>
        <b/>
        <sz val="14"/>
        <color theme="1"/>
        <rFont val="Times New Roman"/>
        <family val="1"/>
      </rPr>
      <t>R1</t>
    </r>
    <r>
      <rPr>
        <b/>
        <sz val="11"/>
        <color theme="1"/>
        <rFont val="Times New Roman"/>
        <family val="1"/>
      </rPr>
      <t xml:space="preserve">
Otolith central area ratio</t>
    </r>
  </si>
  <si>
    <r>
      <rPr>
        <b/>
        <sz val="14"/>
        <color theme="1"/>
        <rFont val="Times New Roman"/>
        <family val="1"/>
      </rPr>
      <t>R2</t>
    </r>
    <r>
      <rPr>
        <b/>
        <sz val="11"/>
        <color theme="1"/>
        <rFont val="Times New Roman"/>
        <family val="1"/>
      </rPr>
      <t xml:space="preserve">
Otolith thickness ratio</t>
    </r>
  </si>
  <si>
    <r>
      <rPr>
        <b/>
        <sz val="14"/>
        <color theme="1"/>
        <rFont val="Times New Roman"/>
        <family val="1"/>
      </rPr>
      <t>R3</t>
    </r>
    <r>
      <rPr>
        <b/>
        <sz val="11"/>
        <color theme="1"/>
        <rFont val="Times New Roman"/>
        <family val="1"/>
      </rPr>
      <t xml:space="preserve">
Mesial-Distal width ratio</t>
    </r>
  </si>
  <si>
    <r>
      <rPr>
        <b/>
        <sz val="14"/>
        <color theme="1"/>
        <rFont val="Times New Roman"/>
        <family val="1"/>
      </rPr>
      <t>AP1</t>
    </r>
    <r>
      <rPr>
        <b/>
        <sz val="11"/>
        <color theme="1"/>
        <rFont val="Times New Roman"/>
        <family val="1"/>
      </rPr>
      <t xml:space="preserve">
Incisura Linea basalis width</t>
    </r>
  </si>
  <si>
    <r>
      <rPr>
        <b/>
        <sz val="14"/>
        <color theme="1"/>
        <rFont val="Times New Roman"/>
        <family val="1"/>
      </rPr>
      <t>AP2</t>
    </r>
    <r>
      <rPr>
        <b/>
        <sz val="11"/>
        <color theme="1"/>
        <rFont val="Times New Roman"/>
        <family val="1"/>
      </rPr>
      <t xml:space="preserve">
Mesial notch width</t>
    </r>
  </si>
  <si>
    <r>
      <rPr>
        <b/>
        <sz val="14"/>
        <color theme="1"/>
        <rFont val="Times New Roman"/>
        <family val="1"/>
      </rPr>
      <t>AP3</t>
    </r>
    <r>
      <rPr>
        <b/>
        <sz val="11"/>
        <color theme="1"/>
        <rFont val="Times New Roman"/>
        <family val="1"/>
      </rPr>
      <t xml:space="preserve">
Linea basalis starting point</t>
    </r>
  </si>
  <si>
    <r>
      <rPr>
        <b/>
        <sz val="14"/>
        <color theme="1"/>
        <rFont val="Times New Roman"/>
        <family val="1"/>
      </rPr>
      <t>AP4</t>
    </r>
    <r>
      <rPr>
        <b/>
        <sz val="11"/>
        <color theme="1"/>
        <rFont val="Times New Roman"/>
        <family val="1"/>
      </rPr>
      <t xml:space="preserve">
Central offset</t>
    </r>
  </si>
  <si>
    <r>
      <rPr>
        <b/>
        <sz val="14"/>
        <color theme="1"/>
        <rFont val="Times New Roman"/>
        <family val="1"/>
      </rPr>
      <t>AP5</t>
    </r>
    <r>
      <rPr>
        <b/>
        <sz val="11"/>
        <color theme="1"/>
        <rFont val="Times New Roman"/>
        <family val="1"/>
      </rPr>
      <t xml:space="preserve">
"Mesial edge"</t>
    </r>
  </si>
  <si>
    <r>
      <rPr>
        <b/>
        <sz val="14"/>
        <color theme="1"/>
        <rFont val="Times New Roman"/>
        <family val="1"/>
      </rPr>
      <t>AP6</t>
    </r>
    <r>
      <rPr>
        <b/>
        <sz val="11"/>
        <color theme="1"/>
        <rFont val="Times New Roman"/>
        <family val="1"/>
      </rPr>
      <t xml:space="preserve">
"Distal edge"</t>
    </r>
  </si>
  <si>
    <r>
      <rPr>
        <b/>
        <sz val="14"/>
        <color theme="1"/>
        <rFont val="Times New Roman"/>
        <family val="1"/>
      </rPr>
      <t>AP7</t>
    </r>
    <r>
      <rPr>
        <b/>
        <sz val="11"/>
        <color theme="1"/>
        <rFont val="Times New Roman"/>
        <family val="1"/>
      </rPr>
      <t xml:space="preserve">
Linea basalis length</t>
    </r>
  </si>
  <si>
    <r>
      <rPr>
        <b/>
        <sz val="14"/>
        <color theme="1"/>
        <rFont val="Times New Roman"/>
        <family val="1"/>
      </rPr>
      <t>AP8</t>
    </r>
    <r>
      <rPr>
        <b/>
        <sz val="11"/>
        <color theme="1"/>
        <rFont val="Times New Roman"/>
        <family val="1"/>
      </rPr>
      <t xml:space="preserve">
Antero-mesial projection</t>
    </r>
  </si>
  <si>
    <t>KN</t>
  </si>
  <si>
    <t>(KN) BRUJM-20200626-14.csv</t>
  </si>
  <si>
    <t>(KN) BRUJM-20220730-37.csv</t>
  </si>
  <si>
    <t>(KN) BRUJM-20220906-2.csv</t>
  </si>
  <si>
    <t>(KN) MALMU-20200228-3.csv</t>
  </si>
  <si>
    <t>(KN) MALMU-20200228-4.csv</t>
  </si>
  <si>
    <t>(KN) MALSE-20200225.csv</t>
  </si>
  <si>
    <t>DuKN's post hoc (Raw p values, uncorrected significance)</t>
  </si>
  <si>
    <t>KN (R1)</t>
  </si>
  <si>
    <t>KN (R2)</t>
  </si>
  <si>
    <t>KN (AP1)</t>
  </si>
  <si>
    <t>KN (AP6)</t>
  </si>
  <si>
    <t>KN (AP8)</t>
  </si>
  <si>
    <t>Hexanematichthys sagor</t>
  </si>
  <si>
    <t>Osteogeneiosus militaris</t>
  </si>
  <si>
    <t>Plicofollis nella</t>
  </si>
  <si>
    <t>Plicofollis argyropleuron</t>
  </si>
  <si>
    <t>Netuma thalassina</t>
  </si>
  <si>
    <t>Netuma bilineata</t>
  </si>
  <si>
    <t>Cryptarius truncatus</t>
  </si>
  <si>
    <t>Batrachocephalus mino</t>
  </si>
  <si>
    <t>Arius oetik</t>
  </si>
  <si>
    <t>Species</t>
  </si>
  <si>
    <t>Kyataphisa nenga</t>
  </si>
  <si>
    <t>Arius maculatus</t>
  </si>
  <si>
    <t>Appearance</t>
  </si>
  <si>
    <t>Arius venosus</t>
  </si>
  <si>
    <t>Label</t>
  </si>
  <si>
    <t>Figure</t>
  </si>
  <si>
    <t>10c</t>
  </si>
  <si>
    <t>Supplementary
Data</t>
  </si>
  <si>
    <t>1a</t>
  </si>
  <si>
    <t>1b</t>
  </si>
  <si>
    <t>1c</t>
  </si>
  <si>
    <t>1d</t>
  </si>
  <si>
    <t>1e</t>
  </si>
  <si>
    <t>2a</t>
  </si>
  <si>
    <t>2b</t>
  </si>
  <si>
    <t>3b</t>
  </si>
  <si>
    <t>3a</t>
  </si>
  <si>
    <t>2c</t>
  </si>
  <si>
    <t>2e</t>
  </si>
  <si>
    <t>2d</t>
  </si>
  <si>
    <t>3c</t>
  </si>
  <si>
    <t>3d</t>
  </si>
  <si>
    <t>4a</t>
  </si>
  <si>
    <t>4b</t>
  </si>
  <si>
    <t>4c</t>
  </si>
  <si>
    <t>4d</t>
  </si>
  <si>
    <t>4e</t>
  </si>
  <si>
    <t>3e</t>
  </si>
  <si>
    <t>10b</t>
  </si>
  <si>
    <t>5a</t>
  </si>
  <si>
    <t>5b</t>
  </si>
  <si>
    <t>5c</t>
  </si>
  <si>
    <t>5d</t>
  </si>
  <si>
    <t>5e</t>
  </si>
  <si>
    <t>6a</t>
  </si>
  <si>
    <t>6b</t>
  </si>
  <si>
    <t>6c</t>
  </si>
  <si>
    <t>6d</t>
  </si>
  <si>
    <t>6e</t>
  </si>
  <si>
    <t>7a</t>
  </si>
  <si>
    <t>7b</t>
  </si>
  <si>
    <t>7c</t>
  </si>
  <si>
    <t>7d</t>
  </si>
  <si>
    <t>7e</t>
  </si>
  <si>
    <t>8a</t>
  </si>
  <si>
    <t>8b</t>
  </si>
  <si>
    <t>8c</t>
  </si>
  <si>
    <t>8d</t>
  </si>
  <si>
    <t>8e</t>
  </si>
  <si>
    <t>9a</t>
  </si>
  <si>
    <t>9b</t>
  </si>
  <si>
    <t>9c</t>
  </si>
  <si>
    <t>9d</t>
  </si>
  <si>
    <t>9e</t>
  </si>
  <si>
    <t>10a</t>
  </si>
  <si>
    <t>5f</t>
  </si>
  <si>
    <t>1f</t>
  </si>
  <si>
    <t>2f</t>
  </si>
  <si>
    <t>3f</t>
  </si>
  <si>
    <t>9f</t>
  </si>
  <si>
    <t>11b</t>
  </si>
  <si>
    <t>4f</t>
  </si>
  <si>
    <t>6f</t>
  </si>
  <si>
    <t>7f</t>
  </si>
  <si>
    <t>8f</t>
  </si>
  <si>
    <t>1g</t>
  </si>
  <si>
    <t>2g</t>
  </si>
  <si>
    <t>3g</t>
  </si>
  <si>
    <t>4g</t>
  </si>
  <si>
    <t>5g</t>
  </si>
  <si>
    <t>6g</t>
  </si>
  <si>
    <t>7g</t>
  </si>
  <si>
    <t>8g</t>
  </si>
  <si>
    <t>9g</t>
  </si>
  <si>
    <t>10d</t>
  </si>
  <si>
    <t>10e</t>
  </si>
  <si>
    <t>10f</t>
  </si>
  <si>
    <t>10g</t>
  </si>
  <si>
    <t>11a</t>
  </si>
  <si>
    <t xml:space="preserve"> BRUGM-20201231-2</t>
  </si>
  <si>
    <t xml:space="preserve"> BRUGM-20201231-3</t>
  </si>
  <si>
    <t xml:space="preserve"> BRUJM-20200626-10</t>
  </si>
  <si>
    <t xml:space="preserve"> BRUJM-20200626-13</t>
  </si>
  <si>
    <t xml:space="preserve"> BRUJM-20200626-16</t>
  </si>
  <si>
    <t xml:space="preserve"> BRUJM-20200626-7</t>
  </si>
  <si>
    <t xml:space="preserve"> BRUJM-20200626-8</t>
  </si>
  <si>
    <t xml:space="preserve"> BRUJM-20201127-1</t>
  </si>
  <si>
    <t xml:space="preserve"> BRUJM-20220730-14</t>
  </si>
  <si>
    <t xml:space="preserve"> BRUJM-20220906-3</t>
  </si>
  <si>
    <t xml:space="preserve"> BRUSB-20201016</t>
  </si>
  <si>
    <t xml:space="preserve"> BRUTM-20200925</t>
  </si>
  <si>
    <t xml:space="preserve"> BRUJM-20220626-10</t>
  </si>
  <si>
    <t xml:space="preserve"> BRUJM-20220626-11</t>
  </si>
  <si>
    <t xml:space="preserve"> BRUJM-20220626-13</t>
  </si>
  <si>
    <t xml:space="preserve"> BRUJM-20220626-2</t>
  </si>
  <si>
    <t xml:space="preserve"> BRUJM-20220626-6</t>
  </si>
  <si>
    <t xml:space="preserve"> BRUJM-20220626-8</t>
  </si>
  <si>
    <t xml:space="preserve"> BRUJM-20220626-9</t>
  </si>
  <si>
    <t xml:space="preserve"> BRUJM-20220626-12</t>
  </si>
  <si>
    <t xml:space="preserve"> BRUJM-20220626-3</t>
  </si>
  <si>
    <t xml:space="preserve"> BRUJM-20220626-4</t>
  </si>
  <si>
    <t xml:space="preserve"> BRUJM-20220626-5</t>
  </si>
  <si>
    <t xml:space="preserve"> BRUJM-20220626-7</t>
  </si>
  <si>
    <t xml:space="preserve"> BRUJM-20220708-1</t>
  </si>
  <si>
    <t xml:space="preserve"> BRUJM-20220708-10</t>
  </si>
  <si>
    <t xml:space="preserve"> BRUJM-20220708-11</t>
  </si>
  <si>
    <t xml:space="preserve"> BRUJM-20220708-12</t>
  </si>
  <si>
    <t xml:space="preserve"> BRUJM-20220708-13</t>
  </si>
  <si>
    <t xml:space="preserve"> BRUJM-20220708-14</t>
  </si>
  <si>
    <t xml:space="preserve"> BRUJM-20220708-15</t>
  </si>
  <si>
    <t xml:space="preserve"> BRUJM-20220708-16</t>
  </si>
  <si>
    <t xml:space="preserve"> BRUJM-20220708-17</t>
  </si>
  <si>
    <t xml:space="preserve"> BRUJM-20220708-18</t>
  </si>
  <si>
    <t xml:space="preserve"> BRUJM-20220708-19</t>
  </si>
  <si>
    <t xml:space="preserve"> BRUJM-20220708-2</t>
  </si>
  <si>
    <t xml:space="preserve"> BRUJM-20220708-20</t>
  </si>
  <si>
    <t xml:space="preserve"> BRUJM-20220708-21</t>
  </si>
  <si>
    <t xml:space="preserve"> BRUJM-20220708-22</t>
  </si>
  <si>
    <t xml:space="preserve"> BRUJM-20220708-23</t>
  </si>
  <si>
    <t xml:space="preserve"> BRUJM-20220708-3</t>
  </si>
  <si>
    <t xml:space="preserve"> BRUJM-20220708-4</t>
  </si>
  <si>
    <t xml:space="preserve"> BRUJM-20220708-5</t>
  </si>
  <si>
    <t xml:space="preserve"> BRUJM-20220708-6</t>
  </si>
  <si>
    <t xml:space="preserve"> BRUJM-20220708-7</t>
  </si>
  <si>
    <t xml:space="preserve"> BRUJM-20220708-8</t>
  </si>
  <si>
    <t xml:space="preserve"> BRUJM-20220708-9</t>
  </si>
  <si>
    <t xml:space="preserve"> BRUJM-20210115</t>
  </si>
  <si>
    <t xml:space="preserve"> BRUGM-20200703-10</t>
  </si>
  <si>
    <t xml:space="preserve"> BRUGM-20200703-12</t>
  </si>
  <si>
    <t xml:space="preserve"> BRUGM-20200703-13</t>
  </si>
  <si>
    <t xml:space="preserve"> BRUGM-20200703-14</t>
  </si>
  <si>
    <t xml:space="preserve"> BRUGM-20201004-2</t>
  </si>
  <si>
    <t xml:space="preserve"> BRUJM-20200626-2</t>
  </si>
  <si>
    <t xml:space="preserve"> BRUJM-20201204-2</t>
  </si>
  <si>
    <t xml:space="preserve"> BRUJM-20201204-3</t>
  </si>
  <si>
    <t xml:space="preserve"> BRUJM-20220617-1</t>
  </si>
  <si>
    <t xml:space="preserve"> BRUJM-20220617-2</t>
  </si>
  <si>
    <t xml:space="preserve"> BRUJM-20220617-3</t>
  </si>
  <si>
    <t xml:space="preserve"> BRUJM-20220617-4</t>
  </si>
  <si>
    <t xml:space="preserve"> BRUJM-20220617-5</t>
  </si>
  <si>
    <t xml:space="preserve"> BRUJM-20221211-1</t>
  </si>
  <si>
    <t xml:space="preserve"> BRUJM-20221211-2</t>
  </si>
  <si>
    <t xml:space="preserve"> BRUJM-20221211-3</t>
  </si>
  <si>
    <t xml:space="preserve"> BRUJM-20221211-4</t>
  </si>
  <si>
    <t xml:space="preserve"> BRUJM-20221211-5</t>
  </si>
  <si>
    <t xml:space="preserve"> BRUJM-20221211-6</t>
  </si>
  <si>
    <t xml:space="preserve"> BRUJM-20230107-1</t>
  </si>
  <si>
    <t xml:space="preserve"> BRUJM-20230107-2</t>
  </si>
  <si>
    <t xml:space="preserve"> BRUJM-20230107-3</t>
  </si>
  <si>
    <t xml:space="preserve"> BRUJM-20200626-14</t>
  </si>
  <si>
    <t xml:space="preserve"> BRUJM-20220730-37</t>
  </si>
  <si>
    <t xml:space="preserve"> BRUJM-20220906-2</t>
  </si>
  <si>
    <t xml:space="preserve"> MALMU-20200228-3</t>
  </si>
  <si>
    <t xml:space="preserve"> MALMU-20200228-4</t>
  </si>
  <si>
    <t xml:space="preserve"> MALSE-20200225</t>
  </si>
  <si>
    <t xml:space="preserve"> BRUGM-20210808-1</t>
  </si>
  <si>
    <t xml:space="preserve"> BRUGM-20210808-2</t>
  </si>
  <si>
    <t xml:space="preserve"> BRUGM-20211108-27</t>
  </si>
  <si>
    <t xml:space="preserve"> BRUGM-20211108-28</t>
  </si>
  <si>
    <t xml:space="preserve"> BRUGM-20220730-11</t>
  </si>
  <si>
    <t xml:space="preserve"> BRUGM-20220730-12</t>
  </si>
  <si>
    <t xml:space="preserve"> BRUGM-20220730-13</t>
  </si>
  <si>
    <t xml:space="preserve"> BRUJM-20200626-15</t>
  </si>
  <si>
    <t xml:space="preserve"> BRUJM-20200626-3</t>
  </si>
  <si>
    <t xml:space="preserve"> BRUJM-20200626-6</t>
  </si>
  <si>
    <t xml:space="preserve"> BRUJM-20200626-9</t>
  </si>
  <si>
    <t xml:space="preserve"> BRUJM-20220730-35</t>
  </si>
  <si>
    <t xml:space="preserve"> BRUJM-20220730-36</t>
  </si>
  <si>
    <t xml:space="preserve"> MALMU-20200228-5</t>
  </si>
  <si>
    <t xml:space="preserve"> BRUJM-20200110-1</t>
  </si>
  <si>
    <t xml:space="preserve"> BRUJM-20200713-3</t>
  </si>
  <si>
    <t xml:space="preserve"> BRUJM-20200713-4</t>
  </si>
  <si>
    <t xml:space="preserve"> BRUJM-20200713-7</t>
  </si>
  <si>
    <t xml:space="preserve"> BRUJM-20210716-4</t>
  </si>
  <si>
    <t xml:space="preserve"> BRUJM-20210813-4</t>
  </si>
  <si>
    <t xml:space="preserve"> BRUJM-20210813-6</t>
  </si>
  <si>
    <t xml:space="preserve"> BRUPB-2018</t>
  </si>
  <si>
    <t xml:space="preserve"> BRUPB-20200617-1</t>
  </si>
  <si>
    <t xml:space="preserve"> BRUPB-20200617-2</t>
  </si>
  <si>
    <t xml:space="preserve"> BRUPB-20200617-4</t>
  </si>
  <si>
    <t xml:space="preserve"> BRUSB-20200628</t>
  </si>
  <si>
    <t xml:space="preserve"> BRUTB-20221010</t>
  </si>
  <si>
    <t xml:space="preserve"> BRUTU-20210819</t>
  </si>
  <si>
    <t xml:space="preserve"> BRUGM-20200703-7</t>
  </si>
  <si>
    <t xml:space="preserve"> BRUGM-20200703-9</t>
  </si>
  <si>
    <t xml:space="preserve"> BRUGM-20220513-2</t>
  </si>
  <si>
    <t xml:space="preserve"> BRUGM-20220531-1</t>
  </si>
  <si>
    <t xml:space="preserve"> BRUGM-20220531-2</t>
  </si>
  <si>
    <t xml:space="preserve"> BRUGM-20220531-3</t>
  </si>
  <si>
    <t xml:space="preserve"> BRUGM-20220531-4</t>
  </si>
  <si>
    <t xml:space="preserve"> BRUGM-20220531-5</t>
  </si>
  <si>
    <t xml:space="preserve"> BRUGM-20220605-6</t>
  </si>
  <si>
    <t xml:space="preserve"> BRUGM-20220730-1</t>
  </si>
  <si>
    <t xml:space="preserve"> BRUGM-20220730-2</t>
  </si>
  <si>
    <t xml:space="preserve"> BRUGM-20220730-3</t>
  </si>
  <si>
    <t xml:space="preserve"> BRUGM-20220730-4</t>
  </si>
  <si>
    <t xml:space="preserve"> BRUGM-20220730-6</t>
  </si>
  <si>
    <t xml:space="preserve"> BRUGM-20220730-7</t>
  </si>
  <si>
    <t xml:space="preserve"> BRUJM-20200612-1</t>
  </si>
  <si>
    <t xml:space="preserve"> BRUJM-20200619</t>
  </si>
  <si>
    <t xml:space="preserve"> BRUJM-20200727</t>
  </si>
  <si>
    <t xml:space="preserve"> BRUJM-20201211</t>
  </si>
  <si>
    <t xml:space="preserve"> BRUJM-20220605-2</t>
  </si>
  <si>
    <t xml:space="preserve"> BRUJM-20220605-3</t>
  </si>
  <si>
    <t xml:space="preserve"> BRUJM-20220605-4</t>
  </si>
  <si>
    <t xml:space="preserve"> BRUJM-20230107-4</t>
  </si>
  <si>
    <t xml:space="preserve"> BRUJM-20230107-7</t>
  </si>
  <si>
    <t xml:space="preserve"> BRUGM-20200621</t>
  </si>
  <si>
    <t xml:space="preserve"> BRUGM-20201216-1</t>
  </si>
  <si>
    <t xml:space="preserve"> BRUGM-20201216-2</t>
  </si>
  <si>
    <t xml:space="preserve"> BRUGM-20210627</t>
  </si>
  <si>
    <t xml:space="preserve"> BRUGM-20220605-1</t>
  </si>
  <si>
    <t xml:space="preserve"> BRUGM-20220605-2</t>
  </si>
  <si>
    <t xml:space="preserve"> BRUGM-20220605-3</t>
  </si>
  <si>
    <t xml:space="preserve"> BRUGM-20220605-4</t>
  </si>
  <si>
    <t xml:space="preserve"> BRUGM-20220605-5</t>
  </si>
  <si>
    <t xml:space="preserve"> BRUGM-20220612-2</t>
  </si>
  <si>
    <t xml:space="preserve"> BRUGM-20220612-3</t>
  </si>
  <si>
    <t xml:space="preserve"> BRUGM-20220730-5</t>
  </si>
  <si>
    <t xml:space="preserve"> BRUJM-20200612-2</t>
  </si>
  <si>
    <t xml:space="preserve"> BRUJM-20201218-13</t>
  </si>
  <si>
    <t xml:space="preserve"> BRUJM-20220605-1</t>
  </si>
  <si>
    <t xml:space="preserve"> BRUSM-20200721-1</t>
  </si>
  <si>
    <t xml:space="preserve"> BRUGM-20201225-1</t>
  </si>
  <si>
    <t xml:space="preserve"> BRUGM-20201231-4</t>
  </si>
  <si>
    <t xml:space="preserve"> BRUJM-20200626-1</t>
  </si>
  <si>
    <t xml:space="preserve"> BRUJM-20200626-5</t>
  </si>
  <si>
    <t xml:space="preserve"> BRUJM-20200713-5</t>
  </si>
  <si>
    <t xml:space="preserve"> BRUJM-20220730-1</t>
  </si>
  <si>
    <t xml:space="preserve"> BRUJM-20220730-10</t>
  </si>
  <si>
    <t xml:space="preserve"> BRUJM-20220730-11</t>
  </si>
  <si>
    <t xml:space="preserve"> BRUJM-20220730-12</t>
  </si>
  <si>
    <t xml:space="preserve"> BRUJM-20220730-13</t>
  </si>
  <si>
    <t xml:space="preserve"> BRUJM-20220730-15</t>
  </si>
  <si>
    <t xml:space="preserve"> BRUJM-20220730-16</t>
  </si>
  <si>
    <t xml:space="preserve"> BRUJM-20220730-17</t>
  </si>
  <si>
    <t xml:space="preserve"> BRUJM-20220730-18</t>
  </si>
  <si>
    <t xml:space="preserve"> BRUJM-20220730-19</t>
  </si>
  <si>
    <t xml:space="preserve"> BRUJM-20220730-2</t>
  </si>
  <si>
    <t xml:space="preserve"> BRUJM-20220730-20</t>
  </si>
  <si>
    <t xml:space="preserve"> BRUJM-20220730-21</t>
  </si>
  <si>
    <t xml:space="preserve"> BRUJM-20220730-22</t>
  </si>
  <si>
    <t xml:space="preserve"> BRUJM-20220730-23</t>
  </si>
  <si>
    <t xml:space="preserve"> BRUJM-20220730-24</t>
  </si>
  <si>
    <t xml:space="preserve"> BRUJM-20220730-25</t>
  </si>
  <si>
    <t xml:space="preserve"> BRUJM-20220730-26</t>
  </si>
  <si>
    <t xml:space="preserve"> BRUJM-20220730-27</t>
  </si>
  <si>
    <t xml:space="preserve"> BRUJM-20220730-28</t>
  </si>
  <si>
    <t xml:space="preserve"> BRUJM-20220730-29</t>
  </si>
  <si>
    <t xml:space="preserve"> BRUJM-20220730-3</t>
  </si>
  <si>
    <t xml:space="preserve"> BRUJM-20220730-30</t>
  </si>
  <si>
    <t xml:space="preserve"> BRUJM-20220730-31</t>
  </si>
  <si>
    <t xml:space="preserve"> BRUJM-20220730-32</t>
  </si>
  <si>
    <t xml:space="preserve"> BRUJM-20220730-33</t>
  </si>
  <si>
    <t xml:space="preserve"> BRUJM-20220730-34</t>
  </si>
  <si>
    <t xml:space="preserve"> BRUJM-20220730-4</t>
  </si>
  <si>
    <t xml:space="preserve"> BRUJM-20220730-5</t>
  </si>
  <si>
    <t xml:space="preserve"> BRUJM-20220730-6</t>
  </si>
  <si>
    <t xml:space="preserve"> BRUJM-20220730-7</t>
  </si>
  <si>
    <t xml:space="preserve"> BRUJM-20220730-8</t>
  </si>
  <si>
    <t xml:space="preserve"> BRUJM-20220730-9</t>
  </si>
  <si>
    <t xml:space="preserve"> BRUJM-20220906-1</t>
  </si>
  <si>
    <t xml:space="preserve"> BRUGM-20200622</t>
  </si>
  <si>
    <t xml:space="preserve"> BRUGM-20200703-6</t>
  </si>
  <si>
    <t xml:space="preserve"> BRUGM-20200703-8</t>
  </si>
  <si>
    <t xml:space="preserve"> BRUGM-20201216-3</t>
  </si>
  <si>
    <t xml:space="preserve"> BRUGM-20220513-1</t>
  </si>
  <si>
    <t xml:space="preserve"> BRUGM-20220525</t>
  </si>
  <si>
    <t xml:space="preserve"> BRUGM-20220526-1</t>
  </si>
  <si>
    <t xml:space="preserve"> BRUGM-20220526-2</t>
  </si>
  <si>
    <t xml:space="preserve"> BRUGM-20220531-6</t>
  </si>
  <si>
    <t xml:space="preserve"> BRUGM-20220531-7</t>
  </si>
  <si>
    <t xml:space="preserve"> BRUGM-20220612-1</t>
  </si>
  <si>
    <t xml:space="preserve"> BRUGM-20220730-10</t>
  </si>
  <si>
    <t xml:space="preserve"> BRUGM-20220730-8</t>
  </si>
  <si>
    <t xml:space="preserve"> BRUGM-20220730-9</t>
  </si>
  <si>
    <t xml:space="preserve"> BRUGM-20220906-1</t>
  </si>
  <si>
    <t xml:space="preserve"> BRUGM-20220906-2</t>
  </si>
  <si>
    <t xml:space="preserve"> BRUJB-2016</t>
  </si>
  <si>
    <t xml:space="preserve"> BRUJM-20200110-2</t>
  </si>
  <si>
    <t xml:space="preserve"> BRUJM-20200124</t>
  </si>
  <si>
    <t xml:space="preserve"> BRUJM-20200622-1</t>
  </si>
  <si>
    <t xml:space="preserve"> BRUJM-20200622-2</t>
  </si>
  <si>
    <t xml:space="preserve"> BRUJM-20200622-3</t>
  </si>
  <si>
    <t xml:space="preserve"> BRUJM-20200622-4</t>
  </si>
  <si>
    <t xml:space="preserve"> BRUJM-20200622-5</t>
  </si>
  <si>
    <t xml:space="preserve"> BRUJM-20200622-6</t>
  </si>
  <si>
    <t xml:space="preserve"> BRUJM-20200622-7</t>
  </si>
  <si>
    <t xml:space="preserve"> BRUJM-20200622-8</t>
  </si>
  <si>
    <t xml:space="preserve"> BRUJM-20200713-1</t>
  </si>
  <si>
    <t xml:space="preserve"> BRUJM-20200713-2</t>
  </si>
  <si>
    <t xml:space="preserve"> BRUJM-20220626-1</t>
  </si>
  <si>
    <t xml:space="preserve"> BRUJM-20230107-5</t>
  </si>
  <si>
    <t xml:space="preserve"> BRUJM-20230107-6</t>
  </si>
  <si>
    <t xml:space="preserve"> BRUSM-20200721-2</t>
  </si>
  <si>
    <t>6a - 6c</t>
  </si>
  <si>
    <t>5a - 5c</t>
  </si>
  <si>
    <t>4a - 4c</t>
  </si>
  <si>
    <t>3a - 3c</t>
  </si>
  <si>
    <t>2a - 2c</t>
  </si>
  <si>
    <t>1a - 1c</t>
  </si>
  <si>
    <t>Sample Label</t>
  </si>
  <si>
    <r>
      <rPr>
        <b/>
        <sz val="14"/>
        <color theme="1"/>
        <rFont val="Times New Roman"/>
        <family val="1"/>
      </rPr>
      <t>Supplementary table 5</t>
    </r>
    <r>
      <rPr>
        <sz val="14"/>
        <color theme="1"/>
        <rFont val="Times New Roman"/>
        <family val="1"/>
      </rPr>
      <t>. Multi-taxa statistical analysis for each selected parameters for each group.</t>
    </r>
  </si>
  <si>
    <r>
      <t>Supplementary table 4.</t>
    </r>
    <r>
      <rPr>
        <sz val="14"/>
        <color theme="1"/>
        <rFont val="Times New Roman"/>
        <family val="1"/>
      </rPr>
      <t xml:space="preserve"> Pairwise statistical analysis for parameter AP4 (central offset) between </t>
    </r>
    <r>
      <rPr>
        <i/>
        <sz val="14"/>
        <color theme="1"/>
        <rFont val="Times New Roman"/>
        <family val="1"/>
      </rPr>
      <t>N. bilineata</t>
    </r>
    <r>
      <rPr>
        <sz val="14"/>
        <color theme="1"/>
        <rFont val="Times New Roman"/>
        <family val="1"/>
      </rPr>
      <t xml:space="preserve"> and</t>
    </r>
    <r>
      <rPr>
        <i/>
        <sz val="14"/>
        <color theme="1"/>
        <rFont val="Times New Roman"/>
        <family val="1"/>
      </rPr>
      <t xml:space="preserve"> N. thalassina.</t>
    </r>
  </si>
  <si>
    <r>
      <rPr>
        <b/>
        <sz val="14"/>
        <color theme="1"/>
        <rFont val="Times New Roman"/>
        <family val="1"/>
      </rPr>
      <t>Supplementary table 3</t>
    </r>
    <r>
      <rPr>
        <sz val="14"/>
        <color theme="1"/>
        <rFont val="Times New Roman"/>
        <family val="1"/>
      </rPr>
      <t>. Pairwise statistical analysis for parameters RE (rectangularity) and R3 (mesial-distal width) between the elongated and rounded group.</t>
    </r>
  </si>
  <si>
    <r>
      <rPr>
        <b/>
        <sz val="14"/>
        <color theme="1"/>
        <rFont val="Times New Roman"/>
        <family val="1"/>
      </rPr>
      <t>Supplementary table 2</t>
    </r>
    <r>
      <rPr>
        <sz val="14"/>
        <color theme="1"/>
        <rFont val="Times New Roman"/>
        <family val="1"/>
      </rPr>
      <t>. Correlation coefficient value for each taxa in each parameter.</t>
    </r>
  </si>
  <si>
    <r>
      <rPr>
        <b/>
        <sz val="14"/>
        <color theme="1"/>
        <rFont val="Times New Roman"/>
        <family val="1"/>
      </rPr>
      <t>Supplementary table 1</t>
    </r>
    <r>
      <rPr>
        <sz val="14"/>
        <color theme="1"/>
        <rFont val="Times New Roman"/>
        <family val="1"/>
      </rPr>
      <t>. Fish and otolith measurements, along with calculations for each parameter.</t>
    </r>
  </si>
  <si>
    <r>
      <rPr>
        <b/>
        <sz val="14"/>
        <color theme="1"/>
        <rFont val="Times New Roman"/>
        <family val="1"/>
      </rPr>
      <t>Supplementary table 6</t>
    </r>
    <r>
      <rPr>
        <sz val="14"/>
        <color theme="1"/>
        <rFont val="Times New Roman"/>
        <family val="1"/>
      </rPr>
      <t>. Sample appearance guide.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</si>
</sst>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u/>
      <sz val="11"/>
      <color theme="1"/>
      <name val="Times New Roman"/>
      <family val="1"/>
    </font>
    <font>
      <i/>
      <sz val="14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0" tint="-0.499984740745262"/>
      <name val="Calibri"/>
      <family val="2"/>
      <scheme val="minor"/>
    </font>
    <font>
      <i/>
      <sz val="11"/>
      <name val="Times New Roman"/>
      <family val="1"/>
    </font>
    <font>
      <u/>
      <sz val="11"/>
      <name val="Times New Roman"/>
      <family val="1"/>
    </font>
    <font>
      <sz val="8"/>
      <name val="Calibri"/>
      <family val="2"/>
      <scheme val="minor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9F9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theme="9" tint="0.39997558519241921"/>
      </top>
      <bottom style="medium">
        <color indexed="64"/>
      </bottom>
      <diagonal/>
    </border>
    <border>
      <left/>
      <right/>
      <top/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8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/>
    <xf numFmtId="11" fontId="0" fillId="4" borderId="0" xfId="0" applyNumberFormat="1" applyFill="1"/>
    <xf numFmtId="11" fontId="0" fillId="0" borderId="0" xfId="0" applyNumberFormat="1"/>
    <xf numFmtId="0" fontId="0" fillId="4" borderId="0" xfId="0" applyFill="1"/>
    <xf numFmtId="0" fontId="0" fillId="13" borderId="0" xfId="0" applyFill="1"/>
    <xf numFmtId="0" fontId="0" fillId="14" borderId="0" xfId="0" applyFill="1"/>
    <xf numFmtId="0" fontId="0" fillId="0" borderId="19" xfId="0" applyBorder="1"/>
    <xf numFmtId="0" fontId="0" fillId="6" borderId="0" xfId="0" applyFill="1"/>
    <xf numFmtId="0" fontId="2" fillId="0" borderId="0" xfId="0" applyFont="1"/>
    <xf numFmtId="11" fontId="0" fillId="0" borderId="0" xfId="0" applyNumberFormat="1" applyAlignment="1">
      <alignment horizontal="center"/>
    </xf>
    <xf numFmtId="0" fontId="5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9" fillId="4" borderId="25" xfId="0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horizontal="right"/>
    </xf>
    <xf numFmtId="0" fontId="7" fillId="0" borderId="10" xfId="0" applyFont="1" applyBorder="1"/>
    <xf numFmtId="2" fontId="7" fillId="0" borderId="0" xfId="0" applyNumberFormat="1" applyFont="1"/>
    <xf numFmtId="164" fontId="7" fillId="0" borderId="0" xfId="0" applyNumberFormat="1" applyFont="1" applyAlignment="1">
      <alignment vertical="center"/>
    </xf>
    <xf numFmtId="164" fontId="7" fillId="0" borderId="0" xfId="0" applyNumberFormat="1" applyFont="1"/>
    <xf numFmtId="0" fontId="14" fillId="2" borderId="0" xfId="0" applyFont="1" applyFill="1" applyAlignment="1">
      <alignment horizontal="right"/>
    </xf>
    <xf numFmtId="0" fontId="7" fillId="2" borderId="0" xfId="0" applyFont="1" applyFill="1" applyAlignment="1">
      <alignment horizontal="right" vertical="center"/>
    </xf>
    <xf numFmtId="0" fontId="7" fillId="0" borderId="8" xfId="0" applyFont="1" applyBorder="1" applyAlignment="1">
      <alignment vertical="center"/>
    </xf>
    <xf numFmtId="0" fontId="7" fillId="2" borderId="8" xfId="0" applyFont="1" applyFill="1" applyBorder="1" applyAlignment="1">
      <alignment horizontal="right"/>
    </xf>
    <xf numFmtId="0" fontId="7" fillId="0" borderId="8" xfId="0" applyFont="1" applyBorder="1"/>
    <xf numFmtId="0" fontId="7" fillId="0" borderId="12" xfId="0" applyFont="1" applyBorder="1"/>
    <xf numFmtId="2" fontId="7" fillId="0" borderId="8" xfId="0" applyNumberFormat="1" applyFont="1" applyBorder="1"/>
    <xf numFmtId="164" fontId="7" fillId="0" borderId="8" xfId="0" applyNumberFormat="1" applyFont="1" applyBorder="1" applyAlignment="1">
      <alignment vertical="center"/>
    </xf>
    <xf numFmtId="164" fontId="7" fillId="0" borderId="8" xfId="0" applyNumberFormat="1" applyFont="1" applyBorder="1"/>
    <xf numFmtId="0" fontId="7" fillId="8" borderId="0" xfId="0" applyFont="1" applyFill="1" applyAlignment="1">
      <alignment vertical="center"/>
    </xf>
    <xf numFmtId="0" fontId="7" fillId="0" borderId="13" xfId="0" applyFont="1" applyBorder="1"/>
    <xf numFmtId="0" fontId="7" fillId="8" borderId="8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right"/>
    </xf>
    <xf numFmtId="0" fontId="7" fillId="0" borderId="1" xfId="0" applyFont="1" applyBorder="1"/>
    <xf numFmtId="2" fontId="7" fillId="0" borderId="1" xfId="0" applyNumberFormat="1" applyFont="1" applyBorder="1"/>
    <xf numFmtId="164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/>
    <xf numFmtId="164" fontId="7" fillId="9" borderId="1" xfId="0" applyNumberFormat="1" applyFont="1" applyFill="1" applyBorder="1"/>
    <xf numFmtId="0" fontId="7" fillId="9" borderId="1" xfId="0" applyFont="1" applyFill="1" applyBorder="1"/>
    <xf numFmtId="164" fontId="7" fillId="10" borderId="0" xfId="0" applyNumberFormat="1" applyFont="1" applyFill="1"/>
    <xf numFmtId="0" fontId="7" fillId="9" borderId="0" xfId="0" applyFont="1" applyFill="1"/>
    <xf numFmtId="0" fontId="14" fillId="2" borderId="0" xfId="0" applyFont="1" applyFill="1" applyAlignment="1">
      <alignment horizontal="right" vertical="center"/>
    </xf>
    <xf numFmtId="164" fontId="7" fillId="10" borderId="8" xfId="0" applyNumberFormat="1" applyFont="1" applyFill="1" applyBorder="1"/>
    <xf numFmtId="0" fontId="7" fillId="9" borderId="8" xfId="0" applyFont="1" applyFill="1" applyBorder="1"/>
    <xf numFmtId="0" fontId="14" fillId="2" borderId="8" xfId="0" applyFont="1" applyFill="1" applyBorder="1" applyAlignment="1">
      <alignment horizontal="right"/>
    </xf>
    <xf numFmtId="0" fontId="7" fillId="6" borderId="0" xfId="0" applyFont="1" applyFill="1" applyAlignment="1">
      <alignment horizontal="right"/>
    </xf>
    <xf numFmtId="0" fontId="7" fillId="11" borderId="0" xfId="0" applyFont="1" applyFill="1" applyAlignment="1">
      <alignment horizontal="right"/>
    </xf>
    <xf numFmtId="0" fontId="15" fillId="0" borderId="0" xfId="0" applyFont="1" applyAlignment="1">
      <alignment vertical="center"/>
    </xf>
    <xf numFmtId="0" fontId="7" fillId="0" borderId="5" xfId="0" applyFont="1" applyBorder="1" applyAlignment="1">
      <alignment vertical="center"/>
    </xf>
    <xf numFmtId="0" fontId="7" fillId="2" borderId="5" xfId="0" applyFont="1" applyFill="1" applyBorder="1" applyAlignment="1">
      <alignment horizontal="right"/>
    </xf>
    <xf numFmtId="0" fontId="7" fillId="0" borderId="5" xfId="0" applyFont="1" applyBorder="1"/>
    <xf numFmtId="0" fontId="7" fillId="0" borderId="14" xfId="0" applyFont="1" applyBorder="1"/>
    <xf numFmtId="2" fontId="7" fillId="0" borderId="5" xfId="0" applyNumberFormat="1" applyFont="1" applyBorder="1"/>
    <xf numFmtId="164" fontId="7" fillId="0" borderId="5" xfId="0" applyNumberFormat="1" applyFont="1" applyBorder="1" applyAlignment="1">
      <alignment vertical="center"/>
    </xf>
    <xf numFmtId="164" fontId="7" fillId="0" borderId="5" xfId="0" applyNumberFormat="1" applyFont="1" applyBorder="1"/>
    <xf numFmtId="0" fontId="9" fillId="0" borderId="0" xfId="0" applyFont="1"/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9" fillId="0" borderId="0" xfId="0" applyFont="1" applyAlignment="1">
      <alignment vertical="center"/>
    </xf>
    <xf numFmtId="164" fontId="7" fillId="6" borderId="0" xfId="0" applyNumberFormat="1" applyFont="1" applyFill="1" applyAlignment="1">
      <alignment vertical="center"/>
    </xf>
    <xf numFmtId="0" fontId="7" fillId="0" borderId="0" xfId="0" applyFont="1" applyAlignment="1">
      <alignment horizontal="right" vertical="center"/>
    </xf>
    <xf numFmtId="164" fontId="7" fillId="6" borderId="0" xfId="0" applyNumberFormat="1" applyFont="1" applyFill="1"/>
    <xf numFmtId="0" fontId="7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164" fontId="7" fillId="6" borderId="8" xfId="0" applyNumberFormat="1" applyFont="1" applyFill="1" applyBorder="1" applyAlignment="1">
      <alignment vertical="center"/>
    </xf>
    <xf numFmtId="164" fontId="7" fillId="6" borderId="8" xfId="0" applyNumberFormat="1" applyFont="1" applyFill="1" applyBorder="1"/>
    <xf numFmtId="0" fontId="7" fillId="0" borderId="8" xfId="0" applyFont="1" applyBorder="1" applyAlignment="1">
      <alignment horizontal="right" vertical="center"/>
    </xf>
    <xf numFmtId="11" fontId="7" fillId="4" borderId="0" xfId="0" applyNumberFormat="1" applyFont="1" applyFill="1" applyAlignment="1">
      <alignment horizontal="left" vertical="center"/>
    </xf>
    <xf numFmtId="11" fontId="7" fillId="0" borderId="0" xfId="0" applyNumberFormat="1" applyFont="1" applyAlignment="1">
      <alignment horizontal="left" vertical="center"/>
    </xf>
    <xf numFmtId="164" fontId="7" fillId="6" borderId="1" xfId="0" applyNumberFormat="1" applyFont="1" applyFill="1" applyBorder="1" applyAlignment="1">
      <alignment vertical="center"/>
    </xf>
    <xf numFmtId="164" fontId="7" fillId="6" borderId="1" xfId="0" applyNumberFormat="1" applyFont="1" applyFill="1" applyBorder="1"/>
    <xf numFmtId="0" fontId="7" fillId="6" borderId="0" xfId="0" applyFont="1" applyFill="1"/>
    <xf numFmtId="0" fontId="15" fillId="0" borderId="0" xfId="0" applyFont="1" applyAlignment="1">
      <alignment horizontal="right" vertical="center"/>
    </xf>
    <xf numFmtId="164" fontId="7" fillId="6" borderId="5" xfId="0" applyNumberFormat="1" applyFont="1" applyFill="1" applyBorder="1" applyAlignment="1">
      <alignment vertical="center"/>
    </xf>
    <xf numFmtId="0" fontId="7" fillId="0" borderId="5" xfId="0" applyFont="1" applyBorder="1" applyAlignment="1">
      <alignment horizontal="right" vertical="center"/>
    </xf>
    <xf numFmtId="164" fontId="7" fillId="6" borderId="5" xfId="0" applyNumberFormat="1" applyFont="1" applyFill="1" applyBorder="1"/>
    <xf numFmtId="0" fontId="6" fillId="0" borderId="0" xfId="0" applyFont="1"/>
    <xf numFmtId="0" fontId="7" fillId="0" borderId="15" xfId="0" applyFont="1" applyBorder="1"/>
    <xf numFmtId="0" fontId="7" fillId="0" borderId="3" xfId="0" applyFont="1" applyBorder="1"/>
    <xf numFmtId="0" fontId="7" fillId="0" borderId="16" xfId="0" applyFont="1" applyBorder="1"/>
    <xf numFmtId="0" fontId="16" fillId="0" borderId="29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4" borderId="19" xfId="0" applyFont="1" applyFill="1" applyBorder="1" applyAlignment="1">
      <alignment horizontal="left" vertical="center"/>
    </xf>
    <xf numFmtId="0" fontId="7" fillId="0" borderId="18" xfId="0" applyFont="1" applyBorder="1"/>
    <xf numFmtId="0" fontId="7" fillId="0" borderId="29" xfId="0" applyFont="1" applyBorder="1"/>
    <xf numFmtId="0" fontId="7" fillId="0" borderId="19" xfId="0" applyFont="1" applyBorder="1"/>
    <xf numFmtId="0" fontId="11" fillId="0" borderId="29" xfId="0" applyFont="1" applyBorder="1"/>
    <xf numFmtId="0" fontId="16" fillId="0" borderId="29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7" fillId="4" borderId="0" xfId="0" applyFont="1" applyFill="1" applyAlignment="1">
      <alignment horizontal="left"/>
    </xf>
    <xf numFmtId="0" fontId="7" fillId="0" borderId="19" xfId="0" applyFont="1" applyBorder="1" applyAlignment="1">
      <alignment horizontal="center"/>
    </xf>
    <xf numFmtId="11" fontId="7" fillId="0" borderId="9" xfId="0" applyNumberFormat="1" applyFont="1" applyBorder="1" applyAlignment="1">
      <alignment horizontal="center"/>
    </xf>
    <xf numFmtId="0" fontId="7" fillId="0" borderId="17" xfId="0" applyFont="1" applyBorder="1"/>
    <xf numFmtId="11" fontId="7" fillId="0" borderId="19" xfId="0" applyNumberFormat="1" applyFont="1" applyBorder="1" applyAlignment="1">
      <alignment horizontal="center"/>
    </xf>
    <xf numFmtId="11" fontId="7" fillId="0" borderId="0" xfId="0" applyNumberFormat="1" applyFont="1" applyAlignment="1">
      <alignment horizontal="center"/>
    </xf>
    <xf numFmtId="0" fontId="16" fillId="0" borderId="29" xfId="0" applyFont="1" applyBorder="1"/>
    <xf numFmtId="0" fontId="9" fillId="0" borderId="29" xfId="0" applyFont="1" applyBorder="1" applyAlignment="1">
      <alignment horizontal="left" vertical="center"/>
    </xf>
    <xf numFmtId="0" fontId="9" fillId="0" borderId="15" xfId="0" applyFont="1" applyBorder="1"/>
    <xf numFmtId="0" fontId="9" fillId="0" borderId="3" xfId="0" applyFont="1" applyBorder="1"/>
    <xf numFmtId="0" fontId="7" fillId="15" borderId="29" xfId="0" applyFont="1" applyFill="1" applyBorder="1" applyAlignment="1">
      <alignment horizontal="left" vertical="center"/>
    </xf>
    <xf numFmtId="0" fontId="7" fillId="0" borderId="18" xfId="0" applyFont="1" applyBorder="1" applyAlignment="1">
      <alignment horizontal="center"/>
    </xf>
    <xf numFmtId="11" fontId="7" fillId="0" borderId="16" xfId="0" applyNumberFormat="1" applyFont="1" applyBorder="1" applyAlignment="1">
      <alignment horizontal="center"/>
    </xf>
    <xf numFmtId="0" fontId="9" fillId="0" borderId="29" xfId="0" applyFont="1" applyBorder="1"/>
    <xf numFmtId="0" fontId="2" fillId="0" borderId="0" xfId="0" applyFont="1" applyAlignment="1">
      <alignment vertical="center"/>
    </xf>
    <xf numFmtId="0" fontId="19" fillId="0" borderId="0" xfId="0" applyFont="1"/>
    <xf numFmtId="0" fontId="2" fillId="6" borderId="0" xfId="0" applyFont="1" applyFill="1" applyAlignment="1">
      <alignment vertical="center"/>
    </xf>
    <xf numFmtId="0" fontId="0" fillId="6" borderId="0" xfId="0" applyFill="1" applyAlignment="1">
      <alignment vertical="center"/>
    </xf>
    <xf numFmtId="0" fontId="20" fillId="0" borderId="9" xfId="0" applyFont="1" applyBorder="1"/>
    <xf numFmtId="0" fontId="20" fillId="0" borderId="31" xfId="0" applyFont="1" applyBorder="1"/>
    <xf numFmtId="0" fontId="20" fillId="0" borderId="32" xfId="0" applyFont="1" applyBorder="1"/>
    <xf numFmtId="0" fontId="12" fillId="16" borderId="9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left" vertical="center"/>
    </xf>
    <xf numFmtId="0" fontId="20" fillId="0" borderId="31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 wrapText="1"/>
    </xf>
    <xf numFmtId="0" fontId="20" fillId="0" borderId="31" xfId="0" applyFont="1" applyBorder="1" applyAlignment="1">
      <alignment horizontal="left" vertical="center" wrapText="1"/>
    </xf>
    <xf numFmtId="0" fontId="20" fillId="0" borderId="32" xfId="0" applyFont="1" applyBorder="1" applyAlignment="1">
      <alignment horizontal="left" vertical="center"/>
    </xf>
    <xf numFmtId="0" fontId="14" fillId="0" borderId="9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2" fillId="16" borderId="9" xfId="0" applyFont="1" applyFill="1" applyBorder="1" applyAlignment="1">
      <alignment horizontal="center" vertical="center" wrapText="1"/>
    </xf>
    <xf numFmtId="0" fontId="25" fillId="0" borderId="0" xfId="0" applyFont="1"/>
    <xf numFmtId="0" fontId="14" fillId="0" borderId="9" xfId="0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14" fillId="0" borderId="31" xfId="0" applyFont="1" applyBorder="1" applyAlignment="1">
      <alignment vertical="center"/>
    </xf>
    <xf numFmtId="0" fontId="14" fillId="0" borderId="32" xfId="0" applyFont="1" applyBorder="1" applyAlignment="1">
      <alignment horizontal="center" vertical="center"/>
    </xf>
    <xf numFmtId="0" fontId="24" fillId="0" borderId="0" xfId="0" applyFont="1"/>
    <xf numFmtId="0" fontId="20" fillId="0" borderId="9" xfId="0" applyFont="1" applyBorder="1" applyAlignment="1">
      <alignment horizontal="left" vertical="center" wrapText="1"/>
    </xf>
    <xf numFmtId="0" fontId="14" fillId="0" borderId="7" xfId="0" applyFont="1" applyBorder="1" applyAlignment="1">
      <alignment vertical="center"/>
    </xf>
    <xf numFmtId="0" fontId="14" fillId="0" borderId="32" xfId="0" applyFont="1" applyBorder="1" applyAlignment="1">
      <alignment vertical="center"/>
    </xf>
    <xf numFmtId="0" fontId="14" fillId="3" borderId="7" xfId="0" applyFont="1" applyFill="1" applyBorder="1" applyAlignment="1">
      <alignment vertical="center"/>
    </xf>
    <xf numFmtId="0" fontId="20" fillId="3" borderId="7" xfId="0" applyFont="1" applyFill="1" applyBorder="1" applyAlignment="1">
      <alignment horizontal="left"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vertical="center"/>
    </xf>
    <xf numFmtId="0" fontId="20" fillId="3" borderId="9" xfId="0" applyFont="1" applyFill="1" applyBorder="1" applyAlignment="1">
      <alignment horizontal="left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vertical="center"/>
    </xf>
    <xf numFmtId="0" fontId="20" fillId="3" borderId="31" xfId="0" applyFont="1" applyFill="1" applyBorder="1" applyAlignment="1">
      <alignment horizontal="left" vertical="center"/>
    </xf>
    <xf numFmtId="0" fontId="14" fillId="3" borderId="31" xfId="0" applyFont="1" applyFill="1" applyBorder="1" applyAlignment="1">
      <alignment horizontal="center" vertical="center"/>
    </xf>
    <xf numFmtId="0" fontId="20" fillId="3" borderId="32" xfId="0" applyFont="1" applyFill="1" applyBorder="1" applyAlignment="1">
      <alignment horizontal="left" vertical="center"/>
    </xf>
    <xf numFmtId="0" fontId="14" fillId="3" borderId="32" xfId="0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vertical="center" wrapText="1"/>
    </xf>
    <xf numFmtId="0" fontId="20" fillId="3" borderId="31" xfId="0" applyFont="1" applyFill="1" applyBorder="1" applyAlignment="1">
      <alignment vertical="center" wrapText="1"/>
    </xf>
    <xf numFmtId="0" fontId="14" fillId="3" borderId="32" xfId="0" applyFont="1" applyFill="1" applyBorder="1" applyAlignment="1">
      <alignment vertical="center"/>
    </xf>
    <xf numFmtId="0" fontId="14" fillId="0" borderId="33" xfId="0" applyFont="1" applyBorder="1" applyAlignment="1">
      <alignment horizontal="center" vertical="center"/>
    </xf>
    <xf numFmtId="0" fontId="14" fillId="3" borderId="35" xfId="0" applyFont="1" applyFill="1" applyBorder="1" applyAlignment="1">
      <alignment horizontal="center" vertical="center"/>
    </xf>
    <xf numFmtId="0" fontId="14" fillId="3" borderId="33" xfId="0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9" fillId="6" borderId="0" xfId="0" applyFont="1" applyFill="1" applyAlignment="1">
      <alignment horizontal="center"/>
    </xf>
    <xf numFmtId="0" fontId="9" fillId="6" borderId="0" xfId="0" applyFont="1" applyFill="1" applyAlignment="1">
      <alignment horizontal="center" vertical="center"/>
    </xf>
    <xf numFmtId="0" fontId="18" fillId="3" borderId="30" xfId="0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6" fillId="12" borderId="21" xfId="0" applyFont="1" applyFill="1" applyBorder="1" applyAlignment="1">
      <alignment horizontal="center"/>
    </xf>
    <xf numFmtId="0" fontId="6" fillId="12" borderId="1" xfId="0" applyFont="1" applyFill="1" applyBorder="1" applyAlignment="1">
      <alignment horizontal="center"/>
    </xf>
    <xf numFmtId="0" fontId="6" fillId="12" borderId="2" xfId="0" applyFont="1" applyFill="1" applyBorder="1" applyAlignment="1">
      <alignment horizontal="center"/>
    </xf>
    <xf numFmtId="0" fontId="14" fillId="0" borderId="33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3" borderId="33" xfId="0" applyFont="1" applyFill="1" applyBorder="1" applyAlignment="1">
      <alignment horizontal="left" vertical="center"/>
    </xf>
    <xf numFmtId="0" fontId="14" fillId="3" borderId="7" xfId="0" applyFont="1" applyFill="1" applyBorder="1" applyAlignment="1">
      <alignment horizontal="left" vertical="center"/>
    </xf>
    <xf numFmtId="0" fontId="20" fillId="3" borderId="33" xfId="0" applyFont="1" applyFill="1" applyBorder="1" applyAlignment="1">
      <alignment horizontal="left" vertical="center" wrapText="1"/>
    </xf>
    <xf numFmtId="0" fontId="20" fillId="3" borderId="7" xfId="0" applyFont="1" applyFill="1" applyBorder="1" applyAlignment="1">
      <alignment horizontal="left" vertical="center" wrapText="1"/>
    </xf>
    <xf numFmtId="0" fontId="14" fillId="0" borderId="33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20" fillId="0" borderId="33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3" borderId="33" xfId="0" applyFont="1" applyFill="1" applyBorder="1" applyAlignment="1">
      <alignment horizontal="left" vertical="center"/>
    </xf>
    <xf numFmtId="0" fontId="20" fillId="3" borderId="7" xfId="0" applyFont="1" applyFill="1" applyBorder="1" applyAlignment="1">
      <alignment horizontal="left" vertical="center"/>
    </xf>
    <xf numFmtId="0" fontId="14" fillId="3" borderId="33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34" xfId="0" applyFont="1" applyFill="1" applyBorder="1" applyAlignment="1">
      <alignment horizontal="left" vertical="center"/>
    </xf>
    <xf numFmtId="0" fontId="20" fillId="3" borderId="34" xfId="0" applyFont="1" applyFill="1" applyBorder="1" applyAlignment="1">
      <alignment horizontal="left" vertical="center"/>
    </xf>
    <xf numFmtId="0" fontId="14" fillId="3" borderId="34" xfId="0" applyFont="1" applyFill="1" applyBorder="1" applyAlignment="1">
      <alignment horizontal="center" vertical="center"/>
    </xf>
    <xf numFmtId="0" fontId="14" fillId="0" borderId="32" xfId="0" applyFont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20" fillId="0" borderId="32" xfId="0" applyFont="1" applyBorder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0" fontId="14" fillId="0" borderId="9" xfId="0" applyFont="1" applyBorder="1" applyAlignment="1">
      <alignment horizontal="center" vertical="center"/>
    </xf>
    <xf numFmtId="0" fontId="20" fillId="0" borderId="9" xfId="0" applyFont="1" applyBorder="1" applyAlignment="1">
      <alignment horizontal="left" vertical="center" wrapText="1"/>
    </xf>
    <xf numFmtId="0" fontId="14" fillId="3" borderId="35" xfId="0" applyFont="1" applyFill="1" applyBorder="1" applyAlignment="1">
      <alignment horizontal="left" vertical="center"/>
    </xf>
    <xf numFmtId="0" fontId="20" fillId="3" borderId="35" xfId="0" applyFont="1" applyFill="1" applyBorder="1" applyAlignment="1">
      <alignment horizontal="left" vertical="center"/>
    </xf>
    <xf numFmtId="0" fontId="14" fillId="3" borderId="35" xfId="0" applyFont="1" applyFill="1" applyBorder="1" applyAlignment="1">
      <alignment horizontal="center" vertical="center"/>
    </xf>
    <xf numFmtId="0" fontId="20" fillId="0" borderId="33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vertical="center" wrapText="1"/>
    </xf>
    <xf numFmtId="0" fontId="14" fillId="3" borderId="9" xfId="0" applyFont="1" applyFill="1" applyBorder="1" applyAlignment="1">
      <alignment horizontal="left" vertical="center"/>
    </xf>
    <xf numFmtId="0" fontId="20" fillId="3" borderId="9" xfId="0" applyFont="1" applyFill="1" applyBorder="1" applyAlignment="1">
      <alignment horizontal="left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32" xfId="0" applyFont="1" applyFill="1" applyBorder="1" applyAlignment="1">
      <alignment horizontal="left" vertical="center"/>
    </xf>
    <xf numFmtId="0" fontId="14" fillId="3" borderId="31" xfId="0" applyFont="1" applyFill="1" applyBorder="1" applyAlignment="1">
      <alignment horizontal="left" vertical="center"/>
    </xf>
    <xf numFmtId="0" fontId="20" fillId="3" borderId="32" xfId="0" applyFont="1" applyFill="1" applyBorder="1" applyAlignment="1">
      <alignment horizontal="left" vertical="center"/>
    </xf>
    <xf numFmtId="0" fontId="20" fillId="3" borderId="31" xfId="0" applyFont="1" applyFill="1" applyBorder="1" applyAlignment="1">
      <alignment horizontal="left" vertical="center"/>
    </xf>
    <xf numFmtId="0" fontId="14" fillId="3" borderId="32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/>
    </xf>
    <xf numFmtId="0" fontId="20" fillId="3" borderId="32" xfId="0" applyFont="1" applyFill="1" applyBorder="1" applyAlignment="1">
      <alignment horizontal="left" vertical="center" wrapText="1"/>
    </xf>
    <xf numFmtId="0" fontId="20" fillId="3" borderId="9" xfId="0" applyFont="1" applyFill="1" applyBorder="1" applyAlignment="1">
      <alignment horizontal="left" vertical="center" wrapText="1"/>
    </xf>
    <xf numFmtId="0" fontId="20" fillId="0" borderId="34" xfId="0" applyFont="1" applyBorder="1" applyAlignment="1">
      <alignment horizontal="left" vertical="center"/>
    </xf>
    <xf numFmtId="0" fontId="14" fillId="0" borderId="34" xfId="0" applyFont="1" applyBorder="1" applyAlignment="1">
      <alignment horizontal="left" vertical="center"/>
    </xf>
    <xf numFmtId="0" fontId="14" fillId="0" borderId="34" xfId="0" applyFont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1" fillId="16" borderId="9" xfId="0" applyFont="1" applyFill="1" applyBorder="1" applyAlignment="1">
      <alignment horizontal="center"/>
    </xf>
    <xf numFmtId="0" fontId="14" fillId="0" borderId="11" xfId="0" applyFont="1" applyBorder="1" applyAlignment="1">
      <alignment horizontal="center" vertical="center"/>
    </xf>
  </cellXfs>
  <cellStyles count="1">
    <cellStyle name="Normal" xfId="0" builtinId="0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0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odern%2014\Documents\Dibah%20Masters%20Documents\UNIL\(Modern%20and%20Fossil)%20Ariidae%20Morphometric%20Data.xlsx" TargetMode="External"/><Relationship Id="rId1" Type="http://schemas.openxmlformats.org/officeDocument/2006/relationships/externalLinkPath" Target="/Users/Modern%2014/Documents/Dibah%20Masters%20Documents/UNIL/(Modern%20and%20Fossil)%20Ariidae%20Morphometric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ll Modern (FINAL (ML2)) O vs V"/>
      <sheetName val="(Modern) Check ND"/>
      <sheetName val="All Fossil"/>
      <sheetName val="Modern Allometry"/>
      <sheetName val="Modern Boxplots"/>
      <sheetName val="Modern PCA"/>
      <sheetName val="Modern Mass &amp; Volume"/>
      <sheetName val="Fossil Mass"/>
      <sheetName val="All Modern (ML2)"/>
      <sheetName val="All Modern (Ohe &amp; ML1)"/>
      <sheetName val="Av &amp; Std (Modern (Ohe&amp;ML1))"/>
      <sheetName val="Test (Modern)"/>
      <sheetName val="Scatter plot test"/>
    </sheetNames>
    <sheetDataSet>
      <sheetData sheetId="0">
        <row r="187">
          <cell r="E187">
            <v>47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3">
          <cell r="D3">
            <v>9.9999999999999645E-2</v>
          </cell>
        </row>
        <row r="4">
          <cell r="D4">
            <v>9.9999999999999645E-2</v>
          </cell>
        </row>
        <row r="5">
          <cell r="D5">
            <v>9.9999999999999645E-2</v>
          </cell>
        </row>
        <row r="6">
          <cell r="D6">
            <v>9.9999999999999645E-2</v>
          </cell>
        </row>
        <row r="7">
          <cell r="D7">
            <v>9.9999999999999645E-2</v>
          </cell>
        </row>
        <row r="8">
          <cell r="D8">
            <v>9.9999999999999645E-2</v>
          </cell>
        </row>
        <row r="9">
          <cell r="D9">
            <v>9.9999999999999645E-2</v>
          </cell>
        </row>
        <row r="10">
          <cell r="D10">
            <v>9.9999999999999645E-2</v>
          </cell>
        </row>
        <row r="11">
          <cell r="D11">
            <v>9.9999999999999645E-2</v>
          </cell>
        </row>
        <row r="12">
          <cell r="D12">
            <v>9.9999999999999645E-2</v>
          </cell>
        </row>
        <row r="13">
          <cell r="D13">
            <v>9.9999999999999645E-2</v>
          </cell>
        </row>
        <row r="14">
          <cell r="D14">
            <v>9.9999999999999645E-2</v>
          </cell>
        </row>
        <row r="15">
          <cell r="D15">
            <v>4.9999999999999822E-2</v>
          </cell>
        </row>
        <row r="16">
          <cell r="D16">
            <v>4.9999999999999822E-2</v>
          </cell>
        </row>
        <row r="17">
          <cell r="D17">
            <v>9.9999999999999645E-2</v>
          </cell>
        </row>
        <row r="18">
          <cell r="D18">
            <v>9.9999999999999645E-2</v>
          </cell>
        </row>
        <row r="19">
          <cell r="D19">
            <v>4.9999999999999822E-2</v>
          </cell>
        </row>
        <row r="20">
          <cell r="D20">
            <v>4.9999999999999822E-2</v>
          </cell>
        </row>
        <row r="21">
          <cell r="D21">
            <v>9.9999999999999645E-2</v>
          </cell>
        </row>
        <row r="22">
          <cell r="D22">
            <v>4.9999999999999822E-2</v>
          </cell>
        </row>
        <row r="23">
          <cell r="D23">
            <v>9.9999999999999645E-2</v>
          </cell>
        </row>
        <row r="24">
          <cell r="D24">
            <v>9.9999999999999645E-2</v>
          </cell>
        </row>
        <row r="25">
          <cell r="D25">
            <v>9.9999999999999645E-2</v>
          </cell>
        </row>
        <row r="26">
          <cell r="D26">
            <v>9.9999999999999645E-2</v>
          </cell>
        </row>
        <row r="27">
          <cell r="D27">
            <v>9.9999999999999645E-2</v>
          </cell>
        </row>
        <row r="28">
          <cell r="D28">
            <v>4.9999999999999822E-2</v>
          </cell>
        </row>
        <row r="29">
          <cell r="D29">
            <v>4.9999999999999822E-2</v>
          </cell>
        </row>
        <row r="30">
          <cell r="D30">
            <v>4.9999999999999822E-2</v>
          </cell>
        </row>
        <row r="31">
          <cell r="D31">
            <v>4.9999999999999822E-2</v>
          </cell>
        </row>
        <row r="32">
          <cell r="D32">
            <v>9.9999999999999645E-2</v>
          </cell>
        </row>
        <row r="33">
          <cell r="D33">
            <v>9.9999999999999645E-2</v>
          </cell>
        </row>
        <row r="34">
          <cell r="D34">
            <v>4.9999999999999822E-2</v>
          </cell>
        </row>
        <row r="35">
          <cell r="D35">
            <v>9.9999999999999645E-2</v>
          </cell>
        </row>
        <row r="36">
          <cell r="D36">
            <v>4.9999999999999822E-2</v>
          </cell>
        </row>
        <row r="37">
          <cell r="D37">
            <v>4.9999999999999822E-2</v>
          </cell>
        </row>
        <row r="38">
          <cell r="D38">
            <v>9.9999999999999645E-2</v>
          </cell>
        </row>
        <row r="39">
          <cell r="D39">
            <v>4.9999999999999822E-2</v>
          </cell>
        </row>
        <row r="40">
          <cell r="D40">
            <v>4.9999999999999822E-2</v>
          </cell>
        </row>
        <row r="41">
          <cell r="D41">
            <v>4.9999999999999822E-2</v>
          </cell>
        </row>
        <row r="42">
          <cell r="D42">
            <v>4.9999999999999822E-2</v>
          </cell>
        </row>
        <row r="43">
          <cell r="D43">
            <v>9.9999999999999645E-2</v>
          </cell>
        </row>
        <row r="44">
          <cell r="D44">
            <v>9.9999999999999645E-2</v>
          </cell>
        </row>
        <row r="45">
          <cell r="D45">
            <v>9.9999999999999645E-2</v>
          </cell>
        </row>
        <row r="46">
          <cell r="D46">
            <v>9.9999999999999645E-2</v>
          </cell>
        </row>
        <row r="47">
          <cell r="D47">
            <v>4.9999999999999822E-2</v>
          </cell>
        </row>
        <row r="48">
          <cell r="D48">
            <v>9.9999999999999645E-2</v>
          </cell>
        </row>
        <row r="49">
          <cell r="D49">
            <v>4.9999999999999822E-2</v>
          </cell>
        </row>
        <row r="50">
          <cell r="D50">
            <v>9.9999999999999645E-2</v>
          </cell>
        </row>
        <row r="51">
          <cell r="D51">
            <v>0.20000000000000018</v>
          </cell>
        </row>
        <row r="52">
          <cell r="D52">
            <v>0.20000000000000018</v>
          </cell>
        </row>
        <row r="53">
          <cell r="D53">
            <v>9.9999999999999645E-2</v>
          </cell>
        </row>
        <row r="54">
          <cell r="D54">
            <v>9.9999999999999645E-2</v>
          </cell>
        </row>
        <row r="55">
          <cell r="D55">
            <v>0.20000000000000018</v>
          </cell>
        </row>
        <row r="56">
          <cell r="D56">
            <v>9.9999999999999645E-2</v>
          </cell>
        </row>
        <row r="57">
          <cell r="D57">
            <v>0.15000000000000036</v>
          </cell>
        </row>
        <row r="58">
          <cell r="D58">
            <v>0.15000000000000036</v>
          </cell>
        </row>
        <row r="59">
          <cell r="D59">
            <v>0.5</v>
          </cell>
        </row>
        <row r="60">
          <cell r="D60">
            <v>0.5</v>
          </cell>
        </row>
        <row r="61">
          <cell r="D61">
            <v>0.40000000000000036</v>
          </cell>
        </row>
        <row r="62">
          <cell r="D62">
            <v>0.29999999999999982</v>
          </cell>
        </row>
        <row r="63">
          <cell r="D63">
            <v>0.40000000000000036</v>
          </cell>
        </row>
        <row r="64">
          <cell r="D64">
            <v>0.40000000000000036</v>
          </cell>
        </row>
        <row r="65">
          <cell r="D65">
            <v>0.29999999999999982</v>
          </cell>
        </row>
        <row r="66">
          <cell r="D66">
            <v>0.40000000000000036</v>
          </cell>
        </row>
        <row r="67">
          <cell r="D67">
            <v>0.40000000000000036</v>
          </cell>
        </row>
        <row r="68">
          <cell r="D68">
            <v>0.5</v>
          </cell>
        </row>
        <row r="69">
          <cell r="D69">
            <v>0.20000000000000018</v>
          </cell>
        </row>
        <row r="70">
          <cell r="D70">
            <v>0.29999999999999982</v>
          </cell>
        </row>
        <row r="71">
          <cell r="D71">
            <v>0.20000000000000018</v>
          </cell>
        </row>
        <row r="72">
          <cell r="D72">
            <v>0.20000000000000018</v>
          </cell>
        </row>
        <row r="73">
          <cell r="D73">
            <v>9.9999999999999645E-2</v>
          </cell>
        </row>
        <row r="74">
          <cell r="D74">
            <v>9.9999999999999645E-2</v>
          </cell>
        </row>
        <row r="75">
          <cell r="D75">
            <v>0.15000000000000036</v>
          </cell>
        </row>
        <row r="76">
          <cell r="D76">
            <v>9.9999999999999645E-2</v>
          </cell>
        </row>
        <row r="77">
          <cell r="D77">
            <v>0.20000000000000018</v>
          </cell>
        </row>
        <row r="78">
          <cell r="D78">
            <v>0.29999999999999982</v>
          </cell>
        </row>
        <row r="79">
          <cell r="D79">
            <v>9.9999999999999645E-2</v>
          </cell>
        </row>
        <row r="80">
          <cell r="D80">
            <v>4.9999999999999822E-2</v>
          </cell>
        </row>
        <row r="81">
          <cell r="D81">
            <v>4.9999999999999822E-2</v>
          </cell>
        </row>
        <row r="82">
          <cell r="D82">
            <v>4.9999999999999822E-2</v>
          </cell>
        </row>
        <row r="83">
          <cell r="D83">
            <v>4.9999999999999822E-2</v>
          </cell>
        </row>
        <row r="84">
          <cell r="D84">
            <v>4.9999999999999822E-2</v>
          </cell>
        </row>
        <row r="85">
          <cell r="D85">
            <v>3.0000000000000249E-2</v>
          </cell>
        </row>
        <row r="86">
          <cell r="D86">
            <v>3.0000000000000249E-2</v>
          </cell>
        </row>
        <row r="87">
          <cell r="D87">
            <v>4.9999999999999822E-2</v>
          </cell>
        </row>
        <row r="88">
          <cell r="D88">
            <v>4.9999999999999822E-2</v>
          </cell>
        </row>
        <row r="89">
          <cell r="D89">
            <v>4.9999999999999822E-2</v>
          </cell>
        </row>
        <row r="90">
          <cell r="D90">
            <v>4.9999999999999822E-2</v>
          </cell>
        </row>
        <row r="91">
          <cell r="D91">
            <v>4.9999999999999822E-2</v>
          </cell>
        </row>
        <row r="92">
          <cell r="D92">
            <v>4.9999999999999822E-2</v>
          </cell>
        </row>
        <row r="93">
          <cell r="D93">
            <v>9.9999999999999645E-2</v>
          </cell>
        </row>
        <row r="94">
          <cell r="D94">
            <v>9.9999999999999645E-2</v>
          </cell>
        </row>
        <row r="95">
          <cell r="D95">
            <v>9.9999999999999645E-2</v>
          </cell>
        </row>
        <row r="96">
          <cell r="D96">
            <v>9.9999999999999645E-2</v>
          </cell>
        </row>
        <row r="97">
          <cell r="D97">
            <v>1.9999999999999574E-2</v>
          </cell>
        </row>
        <row r="98">
          <cell r="D98">
            <v>4.9999999999999822E-2</v>
          </cell>
        </row>
        <row r="99">
          <cell r="D99">
            <v>1.9999999999999574E-2</v>
          </cell>
        </row>
        <row r="100">
          <cell r="D100">
            <v>4.9999999999999822E-2</v>
          </cell>
        </row>
        <row r="101">
          <cell r="D101">
            <v>9.9999999999999645E-2</v>
          </cell>
        </row>
        <row r="102">
          <cell r="D102">
            <v>9.9999999999999645E-2</v>
          </cell>
        </row>
        <row r="103">
          <cell r="D103">
            <v>4.9999999999999822E-2</v>
          </cell>
        </row>
        <row r="104">
          <cell r="D104">
            <v>9.9999999999999645E-2</v>
          </cell>
        </row>
        <row r="105">
          <cell r="D105">
            <v>0.20000000000000018</v>
          </cell>
        </row>
        <row r="106">
          <cell r="D106">
            <v>9.9999999999999645E-2</v>
          </cell>
        </row>
        <row r="107">
          <cell r="D107">
            <v>0.20000000000000018</v>
          </cell>
        </row>
        <row r="108">
          <cell r="D108">
            <v>9.9999999999999645E-2</v>
          </cell>
        </row>
        <row r="109">
          <cell r="D109">
            <v>0.40000000000000036</v>
          </cell>
        </row>
        <row r="110">
          <cell r="D110">
            <v>0.5</v>
          </cell>
        </row>
        <row r="111">
          <cell r="D111">
            <v>0.5</v>
          </cell>
        </row>
        <row r="112">
          <cell r="D112">
            <v>0.40000000000000036</v>
          </cell>
        </row>
        <row r="113">
          <cell r="D113">
            <v>0.40000000000000036</v>
          </cell>
        </row>
        <row r="114">
          <cell r="D114">
            <v>0.29999999999999982</v>
          </cell>
        </row>
        <row r="115">
          <cell r="D115">
            <v>0.5</v>
          </cell>
        </row>
        <row r="116">
          <cell r="D116">
            <v>0.29999999999999982</v>
          </cell>
        </row>
        <row r="117">
          <cell r="D117">
            <v>0.20000000000000018</v>
          </cell>
        </row>
        <row r="118">
          <cell r="D118">
            <v>0.15000000000000036</v>
          </cell>
        </row>
        <row r="119">
          <cell r="D119">
            <v>9.9999999999999645E-2</v>
          </cell>
        </row>
        <row r="120">
          <cell r="D120">
            <v>9.9999999999999645E-2</v>
          </cell>
        </row>
        <row r="121">
          <cell r="D121">
            <v>9.9999999999999645E-2</v>
          </cell>
        </row>
        <row r="122">
          <cell r="D122">
            <v>9.9999999999999645E-2</v>
          </cell>
        </row>
        <row r="123">
          <cell r="D123">
            <v>0.20000000000000018</v>
          </cell>
        </row>
        <row r="124">
          <cell r="D124">
            <v>0.29999999999999982</v>
          </cell>
        </row>
        <row r="125">
          <cell r="D125">
            <v>0.20000000000000018</v>
          </cell>
        </row>
        <row r="126">
          <cell r="D126">
            <v>0.29999999999999982</v>
          </cell>
        </row>
        <row r="127">
          <cell r="D127">
            <v>0.29999999999999982</v>
          </cell>
        </row>
        <row r="128">
          <cell r="D128">
            <v>0.20000000000000018</v>
          </cell>
        </row>
        <row r="129">
          <cell r="D129">
            <v>9.9999999999999645E-2</v>
          </cell>
        </row>
        <row r="130">
          <cell r="D130">
            <v>9.9999999999999645E-2</v>
          </cell>
        </row>
        <row r="131">
          <cell r="D131">
            <v>0.5</v>
          </cell>
        </row>
        <row r="132">
          <cell r="D132">
            <v>0.90000000000000036</v>
          </cell>
        </row>
        <row r="133">
          <cell r="D133">
            <v>0.20000000000000018</v>
          </cell>
        </row>
        <row r="134">
          <cell r="D134">
            <v>0.5</v>
          </cell>
        </row>
        <row r="135">
          <cell r="D135">
            <v>0.29999999999999982</v>
          </cell>
        </row>
        <row r="136">
          <cell r="D136">
            <v>0.40000000000000036</v>
          </cell>
        </row>
        <row r="137">
          <cell r="D137">
            <v>0.40000000000000036</v>
          </cell>
        </row>
        <row r="138">
          <cell r="D138">
            <v>0.29999999999999982</v>
          </cell>
        </row>
        <row r="139">
          <cell r="D139">
            <v>0.15000000000000036</v>
          </cell>
        </row>
        <row r="140">
          <cell r="D140">
            <v>0.40000000000000036</v>
          </cell>
        </row>
        <row r="141">
          <cell r="D141">
            <v>0.34999999999999964</v>
          </cell>
        </row>
        <row r="142">
          <cell r="D142">
            <v>0.15000000000000036</v>
          </cell>
        </row>
        <row r="143">
          <cell r="D143">
            <v>0.40000000000000036</v>
          </cell>
        </row>
        <row r="144">
          <cell r="D144">
            <v>9.9999999999999645E-2</v>
          </cell>
        </row>
        <row r="145">
          <cell r="D145">
            <v>0.79999999999999982</v>
          </cell>
        </row>
        <row r="146">
          <cell r="D146">
            <v>9.9999999999999645E-2</v>
          </cell>
        </row>
        <row r="147">
          <cell r="D147">
            <v>0.29999999999999982</v>
          </cell>
        </row>
        <row r="148">
          <cell r="D148">
            <v>9.9999999999999645E-2</v>
          </cell>
        </row>
        <row r="149">
          <cell r="D149">
            <v>9.9999999999999645E-2</v>
          </cell>
        </row>
        <row r="150">
          <cell r="D150">
            <v>4.9999999999999822E-2</v>
          </cell>
        </row>
        <row r="151">
          <cell r="D151">
            <v>9.9999999999999645E-2</v>
          </cell>
        </row>
        <row r="152">
          <cell r="D152">
            <v>9.9999999999999645E-2</v>
          </cell>
        </row>
        <row r="153">
          <cell r="D153">
            <v>8.9999999999999858E-2</v>
          </cell>
        </row>
        <row r="154">
          <cell r="D154">
            <v>9.9999999999999645E-2</v>
          </cell>
        </row>
        <row r="155">
          <cell r="D155">
            <v>9.9999999999999645E-2</v>
          </cell>
        </row>
        <row r="156">
          <cell r="D156">
            <v>8.9999999999999858E-2</v>
          </cell>
        </row>
        <row r="157">
          <cell r="D157">
            <v>4.9999999999999822E-2</v>
          </cell>
        </row>
        <row r="158">
          <cell r="D158">
            <v>4.9999999999999822E-2</v>
          </cell>
        </row>
        <row r="159">
          <cell r="D159">
            <v>9.9999999999999645E-2</v>
          </cell>
        </row>
        <row r="160">
          <cell r="D160">
            <v>9.9999999999999645E-2</v>
          </cell>
        </row>
        <row r="161">
          <cell r="D161">
            <v>9.9999999999999645E-2</v>
          </cell>
        </row>
        <row r="162">
          <cell r="D162">
            <v>9.9999999999999645E-2</v>
          </cell>
        </row>
        <row r="163">
          <cell r="D163">
            <v>7.0000000000000284E-2</v>
          </cell>
        </row>
        <row r="164">
          <cell r="D164">
            <v>8.9999999999999858E-2</v>
          </cell>
        </row>
        <row r="165">
          <cell r="D165">
            <v>8.9999999999999858E-2</v>
          </cell>
        </row>
        <row r="166">
          <cell r="D166">
            <v>8.9999999999999858E-2</v>
          </cell>
        </row>
        <row r="167">
          <cell r="D167">
            <v>8.9999999999999858E-2</v>
          </cell>
        </row>
        <row r="168">
          <cell r="D168">
            <v>9.9999999999999645E-2</v>
          </cell>
        </row>
        <row r="169">
          <cell r="D169">
            <v>8.9999999999999858E-2</v>
          </cell>
        </row>
        <row r="170">
          <cell r="D170">
            <v>9.9999999999999645E-2</v>
          </cell>
        </row>
        <row r="171">
          <cell r="D171">
            <v>4.9999999999999822E-2</v>
          </cell>
        </row>
        <row r="172">
          <cell r="D172">
            <v>4.9999999999999822E-2</v>
          </cell>
        </row>
        <row r="173">
          <cell r="D173">
            <v>9.9999999999999645E-2</v>
          </cell>
        </row>
        <row r="174">
          <cell r="D174">
            <v>8.9999999999999858E-2</v>
          </cell>
        </row>
        <row r="175">
          <cell r="D175">
            <v>4.9999999999999822E-2</v>
          </cell>
        </row>
        <row r="176">
          <cell r="D176">
            <v>5.9999999999999609E-2</v>
          </cell>
        </row>
        <row r="177">
          <cell r="D177">
            <v>4.9999999999999822E-2</v>
          </cell>
        </row>
        <row r="178">
          <cell r="D178">
            <v>4.9999999999999822E-2</v>
          </cell>
        </row>
        <row r="179">
          <cell r="D179">
            <v>9.9999999999999645E-2</v>
          </cell>
        </row>
        <row r="180">
          <cell r="D180">
            <v>9.9999999999999645E-2</v>
          </cell>
        </row>
        <row r="181">
          <cell r="D181">
            <v>9.9999999999999645E-2</v>
          </cell>
        </row>
        <row r="182">
          <cell r="D182">
            <v>9.9999999999999645E-2</v>
          </cell>
        </row>
        <row r="183">
          <cell r="D183">
            <v>9.9999999999999645E-2</v>
          </cell>
        </row>
        <row r="184">
          <cell r="D184">
            <v>9.9999999999999645E-2</v>
          </cell>
        </row>
        <row r="185">
          <cell r="D185">
            <v>9.9999999999999645E-2</v>
          </cell>
        </row>
        <row r="186">
          <cell r="D186">
            <v>0.25</v>
          </cell>
        </row>
        <row r="187">
          <cell r="D187">
            <v>0.19000000000000039</v>
          </cell>
        </row>
        <row r="188">
          <cell r="D188">
            <v>9.9999999999999645E-2</v>
          </cell>
        </row>
        <row r="189">
          <cell r="D189">
            <v>0.20000000000000018</v>
          </cell>
        </row>
        <row r="190">
          <cell r="D190">
            <v>0.20000000000000018</v>
          </cell>
        </row>
        <row r="191">
          <cell r="D191">
            <v>0.29999999999999982</v>
          </cell>
        </row>
        <row r="192">
          <cell r="D192">
            <v>0.29999999999999982</v>
          </cell>
        </row>
        <row r="193">
          <cell r="D193">
            <v>0.29999999999999982</v>
          </cell>
        </row>
        <row r="194">
          <cell r="D194">
            <v>0.5</v>
          </cell>
        </row>
        <row r="195">
          <cell r="D195">
            <v>0.5</v>
          </cell>
        </row>
        <row r="196">
          <cell r="D196">
            <v>0.20000000000000018</v>
          </cell>
        </row>
        <row r="197">
          <cell r="D197">
            <v>9.9999999999999645E-2</v>
          </cell>
        </row>
        <row r="198">
          <cell r="D198">
            <v>9.9999999999999645E-2</v>
          </cell>
        </row>
        <row r="199">
          <cell r="D199">
            <v>9.9999999999999645E-2</v>
          </cell>
        </row>
        <row r="200">
          <cell r="D200">
            <v>0.40000000000000036</v>
          </cell>
        </row>
        <row r="201">
          <cell r="D201">
            <v>0.20000000000000018</v>
          </cell>
        </row>
        <row r="202">
          <cell r="D202">
            <v>4.9999999999999822E-2</v>
          </cell>
        </row>
        <row r="203">
          <cell r="D203">
            <v>9.9999999999999645E-2</v>
          </cell>
        </row>
        <row r="204">
          <cell r="D204">
            <v>0.34999999999999964</v>
          </cell>
        </row>
        <row r="205">
          <cell r="D205">
            <v>0.15000000000000036</v>
          </cell>
        </row>
        <row r="206">
          <cell r="D206">
            <v>0.15000000000000036</v>
          </cell>
        </row>
        <row r="207">
          <cell r="D207">
            <v>0.15000000000000036</v>
          </cell>
        </row>
        <row r="208">
          <cell r="D208">
            <v>0.15000000000000036</v>
          </cell>
        </row>
        <row r="209">
          <cell r="D209">
            <v>9.9999999999999645E-2</v>
          </cell>
        </row>
        <row r="210">
          <cell r="D210">
            <v>9.9999999999999645E-2</v>
          </cell>
        </row>
        <row r="211">
          <cell r="D211">
            <v>9.9999999999999645E-2</v>
          </cell>
        </row>
        <row r="212">
          <cell r="D212">
            <v>9.9999999999999645E-2</v>
          </cell>
        </row>
        <row r="213">
          <cell r="D213">
            <v>0.20000000000000018</v>
          </cell>
        </row>
        <row r="214">
          <cell r="D214">
            <v>9.9999999999999645E-2</v>
          </cell>
        </row>
        <row r="215">
          <cell r="D215">
            <v>0.29999999999999982</v>
          </cell>
        </row>
        <row r="216">
          <cell r="D216">
            <v>4.0000000000000036E-2</v>
          </cell>
        </row>
        <row r="217">
          <cell r="D217">
            <v>4.9999999999999822E-2</v>
          </cell>
        </row>
        <row r="218">
          <cell r="D218">
            <v>4.9999999999999822E-2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DB340-F06E-4106-8692-B841483F2542}">
  <dimension ref="A2:AS323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G1" sqref="G1"/>
    </sheetView>
  </sheetViews>
  <sheetFormatPr defaultColWidth="9.1796875" defaultRowHeight="14.5" x14ac:dyDescent="0.35"/>
  <cols>
    <col min="1" max="1" width="27.54296875" bestFit="1" customWidth="1"/>
    <col min="2" max="4" width="9.81640625" customWidth="1"/>
    <col min="5" max="5" width="6.54296875" bestFit="1" customWidth="1"/>
    <col min="6" max="6" width="6.81640625" bestFit="1" customWidth="1"/>
    <col min="7" max="9" width="9.08984375" bestFit="1" customWidth="1"/>
    <col min="10" max="10" width="9.54296875" bestFit="1" customWidth="1"/>
    <col min="11" max="11" width="9.6328125" bestFit="1" customWidth="1"/>
    <col min="12" max="12" width="9" bestFit="1" customWidth="1"/>
    <col min="13" max="13" width="13.453125" bestFit="1" customWidth="1"/>
    <col min="14" max="14" width="10.08984375" bestFit="1" customWidth="1"/>
    <col min="15" max="16" width="9.6328125" bestFit="1" customWidth="1"/>
    <col min="17" max="17" width="7.54296875" bestFit="1" customWidth="1"/>
    <col min="18" max="18" width="7.1796875" bestFit="1" customWidth="1"/>
    <col min="19" max="19" width="9.90625" bestFit="1" customWidth="1"/>
    <col min="20" max="20" width="17.36328125" customWidth="1"/>
    <col min="21" max="21" width="11.26953125" bestFit="1" customWidth="1"/>
    <col min="22" max="22" width="9.08984375" bestFit="1" customWidth="1"/>
    <col min="23" max="23" width="13.1796875" bestFit="1" customWidth="1"/>
    <col min="24" max="24" width="10.36328125" bestFit="1" customWidth="1"/>
    <col min="25" max="25" width="12.453125" bestFit="1" customWidth="1"/>
    <col min="26" max="26" width="10.1796875" bestFit="1" customWidth="1"/>
    <col min="27" max="27" width="13.08984375" bestFit="1" customWidth="1"/>
    <col min="28" max="28" width="13.54296875" bestFit="1" customWidth="1"/>
    <col min="29" max="29" width="11.6328125" bestFit="1" customWidth="1"/>
    <col min="30" max="30" width="13.90625" customWidth="1"/>
    <col min="31" max="31" width="12.1796875" bestFit="1" customWidth="1"/>
    <col min="32" max="32" width="12.54296875" bestFit="1" customWidth="1"/>
    <col min="33" max="33" width="11.54296875" bestFit="1" customWidth="1"/>
    <col min="34" max="34" width="12.1796875" bestFit="1" customWidth="1"/>
    <col min="35" max="35" width="11.54296875" bestFit="1" customWidth="1"/>
    <col min="36" max="37" width="12.36328125" bestFit="1" customWidth="1"/>
    <col min="38" max="38" width="12.81640625" bestFit="1" customWidth="1"/>
    <col min="39" max="39" width="12.36328125" bestFit="1" customWidth="1"/>
    <col min="40" max="40" width="11.90625" bestFit="1" customWidth="1"/>
    <col min="41" max="41" width="12.36328125" bestFit="1" customWidth="1"/>
    <col min="42" max="42" width="7.90625" bestFit="1" customWidth="1"/>
    <col min="43" max="43" width="11.1796875" customWidth="1"/>
    <col min="44" max="44" width="9.54296875" customWidth="1"/>
    <col min="45" max="45" width="11.1796875" customWidth="1"/>
  </cols>
  <sheetData>
    <row r="2" spans="1:45" ht="18" x14ac:dyDescent="0.4">
      <c r="A2" s="16" t="s">
        <v>849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</row>
    <row r="3" spans="1:45" ht="15" thickBot="1" x14ac:dyDescent="0.4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</row>
    <row r="4" spans="1:45" ht="24" customHeight="1" thickBot="1" x14ac:dyDescent="0.4">
      <c r="A4" s="18"/>
      <c r="B4" s="185" t="s">
        <v>428</v>
      </c>
      <c r="C4" s="186"/>
      <c r="D4" s="187"/>
      <c r="E4" s="191" t="s">
        <v>429</v>
      </c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2"/>
      <c r="U4" s="193" t="s">
        <v>422</v>
      </c>
      <c r="V4" s="194"/>
      <c r="W4" s="194"/>
      <c r="X4" s="194"/>
      <c r="Y4" s="194"/>
      <c r="Z4" s="194"/>
      <c r="AA4" s="194"/>
      <c r="AB4" s="194"/>
      <c r="AC4" s="195"/>
      <c r="AD4" s="199" t="s">
        <v>364</v>
      </c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00"/>
      <c r="AR4" s="200"/>
      <c r="AS4" s="201"/>
    </row>
    <row r="5" spans="1:45" ht="23.4" customHeight="1" thickBot="1" x14ac:dyDescent="0.4">
      <c r="A5" s="18"/>
      <c r="B5" s="188"/>
      <c r="C5" s="189"/>
      <c r="D5" s="190"/>
      <c r="E5" s="19"/>
      <c r="F5" s="19"/>
      <c r="G5" s="202" t="s">
        <v>0</v>
      </c>
      <c r="H5" s="203"/>
      <c r="I5" s="204"/>
      <c r="J5" s="205" t="s">
        <v>497</v>
      </c>
      <c r="K5" s="206"/>
      <c r="L5" s="206"/>
      <c r="M5" s="206"/>
      <c r="N5" s="206"/>
      <c r="O5" s="206"/>
      <c r="P5" s="207"/>
      <c r="Q5" s="208" t="s">
        <v>498</v>
      </c>
      <c r="R5" s="209" t="s">
        <v>1</v>
      </c>
      <c r="S5" s="209" t="s">
        <v>2</v>
      </c>
      <c r="T5" s="209" t="s">
        <v>3</v>
      </c>
      <c r="U5" s="196"/>
      <c r="V5" s="197"/>
      <c r="W5" s="197"/>
      <c r="X5" s="197"/>
      <c r="Y5" s="197"/>
      <c r="Z5" s="197"/>
      <c r="AA5" s="197"/>
      <c r="AB5" s="197"/>
      <c r="AC5" s="198"/>
      <c r="AD5" s="182" t="s">
        <v>365</v>
      </c>
      <c r="AE5" s="183"/>
      <c r="AF5" s="183"/>
      <c r="AG5" s="183"/>
      <c r="AH5" s="183"/>
      <c r="AI5" s="183"/>
      <c r="AJ5" s="182" t="s">
        <v>363</v>
      </c>
      <c r="AK5" s="183"/>
      <c r="AL5" s="183"/>
      <c r="AM5" s="183"/>
      <c r="AN5" s="183"/>
      <c r="AO5" s="183"/>
      <c r="AP5" s="183"/>
      <c r="AQ5" s="183"/>
      <c r="AR5" s="183"/>
      <c r="AS5" s="184"/>
    </row>
    <row r="6" spans="1:45" ht="74" thickBot="1" x14ac:dyDescent="0.4">
      <c r="A6" s="20" t="s">
        <v>4</v>
      </c>
      <c r="B6" s="21" t="s">
        <v>5</v>
      </c>
      <c r="C6" s="22" t="s">
        <v>6</v>
      </c>
      <c r="D6" s="22" t="s">
        <v>7</v>
      </c>
      <c r="E6" s="23" t="s">
        <v>366</v>
      </c>
      <c r="F6" s="23" t="s">
        <v>367</v>
      </c>
      <c r="G6" s="24" t="s">
        <v>360</v>
      </c>
      <c r="H6" s="24" t="s">
        <v>361</v>
      </c>
      <c r="I6" s="24" t="s">
        <v>362</v>
      </c>
      <c r="J6" s="25" t="s">
        <v>499</v>
      </c>
      <c r="K6" s="25" t="s">
        <v>8</v>
      </c>
      <c r="L6" s="25" t="s">
        <v>500</v>
      </c>
      <c r="M6" s="25" t="s">
        <v>9</v>
      </c>
      <c r="N6" s="25" t="s">
        <v>501</v>
      </c>
      <c r="O6" s="25" t="s">
        <v>10</v>
      </c>
      <c r="P6" s="25" t="s">
        <v>502</v>
      </c>
      <c r="Q6" s="209"/>
      <c r="R6" s="210"/>
      <c r="S6" s="210"/>
      <c r="T6" s="211"/>
      <c r="U6" s="26" t="s">
        <v>503</v>
      </c>
      <c r="V6" s="27" t="s">
        <v>504</v>
      </c>
      <c r="W6" s="27" t="s">
        <v>505</v>
      </c>
      <c r="X6" s="27" t="s">
        <v>506</v>
      </c>
      <c r="Y6" s="27" t="s">
        <v>507</v>
      </c>
      <c r="Z6" s="28" t="s">
        <v>508</v>
      </c>
      <c r="AA6" s="27" t="s">
        <v>509</v>
      </c>
      <c r="AB6" s="27" t="s">
        <v>510</v>
      </c>
      <c r="AC6" s="29" t="s">
        <v>511</v>
      </c>
      <c r="AD6" s="30" t="s">
        <v>352</v>
      </c>
      <c r="AE6" s="27" t="s">
        <v>512</v>
      </c>
      <c r="AF6" s="31" t="s">
        <v>353</v>
      </c>
      <c r="AG6" s="27" t="s">
        <v>513</v>
      </c>
      <c r="AH6" s="31" t="s">
        <v>354</v>
      </c>
      <c r="AI6" s="27" t="s">
        <v>514</v>
      </c>
      <c r="AJ6" s="31" t="s">
        <v>357</v>
      </c>
      <c r="AK6" s="27" t="s">
        <v>515</v>
      </c>
      <c r="AL6" s="31" t="s">
        <v>356</v>
      </c>
      <c r="AM6" s="27" t="s">
        <v>516</v>
      </c>
      <c r="AN6" s="31" t="s">
        <v>355</v>
      </c>
      <c r="AO6" s="27" t="s">
        <v>517</v>
      </c>
      <c r="AP6" s="31" t="s">
        <v>359</v>
      </c>
      <c r="AQ6" s="27" t="s">
        <v>518</v>
      </c>
      <c r="AR6" s="31" t="s">
        <v>358</v>
      </c>
      <c r="AS6" s="29" t="s">
        <v>519</v>
      </c>
    </row>
    <row r="7" spans="1:45" x14ac:dyDescent="0.35">
      <c r="A7" s="32" t="s">
        <v>11</v>
      </c>
      <c r="B7" s="33">
        <v>20.100000000000001</v>
      </c>
      <c r="C7" s="33">
        <v>16.600000000000001</v>
      </c>
      <c r="D7" s="33"/>
      <c r="E7" s="32">
        <v>6.4700000000000006</v>
      </c>
      <c r="F7" s="17">
        <v>9.16</v>
      </c>
      <c r="G7" s="32">
        <f>H7+I7</f>
        <v>3.58</v>
      </c>
      <c r="H7" s="34">
        <v>1.4</v>
      </c>
      <c r="I7" s="17">
        <v>2.1800000000000002</v>
      </c>
      <c r="J7" s="32">
        <v>42.93</v>
      </c>
      <c r="K7" s="32">
        <v>28.38</v>
      </c>
      <c r="L7" s="17">
        <v>13.37</v>
      </c>
      <c r="M7" s="17">
        <v>25.72</v>
      </c>
      <c r="N7" s="17">
        <v>28.37</v>
      </c>
      <c r="O7" s="17">
        <v>24.03</v>
      </c>
      <c r="P7" s="17">
        <f>J7-(L7+N7)</f>
        <v>1.1899999999999977</v>
      </c>
      <c r="Q7" s="17">
        <f>'[1]Modern Mass &amp; Volume'!D3/0.001</f>
        <v>99.999999999999645</v>
      </c>
      <c r="R7" s="17">
        <v>234.8</v>
      </c>
      <c r="S7" s="35">
        <f t="shared" ref="S7:S70" si="0">(R7/Q7)</f>
        <v>2.3480000000000083</v>
      </c>
      <c r="T7" s="35">
        <f t="shared" ref="T7:T70" si="1">R7/F7</f>
        <v>25.633187772925766</v>
      </c>
      <c r="U7" s="36">
        <f t="shared" ref="U7:U70" si="2">F7/E7</f>
        <v>1.4157650695517774</v>
      </c>
      <c r="V7" s="36">
        <f t="shared" ref="V7:V70" si="3">(F7-E7)/(F7+E7)</f>
        <v>0.17210492642354441</v>
      </c>
      <c r="W7" s="36">
        <f t="shared" ref="W7:W70" si="4">J7/(F7*E7)</f>
        <v>0.72437113179403756</v>
      </c>
      <c r="X7" s="36">
        <f t="shared" ref="X7:X70" si="5">(K7^2)/J7</f>
        <v>18.761341719077567</v>
      </c>
      <c r="Y7" s="36">
        <f t="shared" ref="Y7:Y70" si="6">4*PI()*J7/(K7^2)</f>
        <v>0.66980127554422153</v>
      </c>
      <c r="Z7" s="36">
        <f t="shared" ref="Z7:Z70" si="7">(4*J7)/(PI()*(K7^2))</f>
        <v>6.7865058043288157E-2</v>
      </c>
      <c r="AA7" s="36">
        <v>0.47127247091998586</v>
      </c>
      <c r="AB7" s="36">
        <v>0.64220183486238525</v>
      </c>
      <c r="AC7" s="37">
        <v>0.28628230616302186</v>
      </c>
      <c r="AD7" s="37">
        <v>1.33</v>
      </c>
      <c r="AE7" s="36">
        <f t="shared" ref="AE7:AE70" si="8">AD7/E7</f>
        <v>0.20556414219474498</v>
      </c>
      <c r="AF7" s="37">
        <v>2.83</v>
      </c>
      <c r="AG7" s="36">
        <f t="shared" ref="AG7:AG70" si="9">AF7/E7</f>
        <v>0.43740340030911901</v>
      </c>
      <c r="AH7" s="36">
        <v>4</v>
      </c>
      <c r="AI7" s="36">
        <f>AH7/E7</f>
        <v>0.61823802163833075</v>
      </c>
      <c r="AJ7" s="37">
        <v>1.3599999999999994</v>
      </c>
      <c r="AK7" s="36">
        <f t="shared" ref="AK7:AK70" si="10">AJ7/F7</f>
        <v>0.14847161572052395</v>
      </c>
      <c r="AL7" s="17">
        <v>4.2300000000000004</v>
      </c>
      <c r="AM7" s="36">
        <f>(AL7/F7)</f>
        <v>0.46179039301310049</v>
      </c>
      <c r="AN7" s="17">
        <v>5.59</v>
      </c>
      <c r="AO7" s="36">
        <f>(AN7/F7)</f>
        <v>0.61026200873362446</v>
      </c>
      <c r="AP7" s="37">
        <v>7.7</v>
      </c>
      <c r="AQ7" s="37">
        <f t="shared" ref="AQ7:AQ70" si="11">AP7/F7</f>
        <v>0.84061135371179041</v>
      </c>
      <c r="AR7" s="37">
        <v>1.07</v>
      </c>
      <c r="AS7" s="37">
        <f t="shared" ref="AS7:AS70" si="12">AR7/F7</f>
        <v>0.11681222707423582</v>
      </c>
    </row>
    <row r="8" spans="1:45" x14ac:dyDescent="0.35">
      <c r="A8" s="32" t="s">
        <v>12</v>
      </c>
      <c r="B8" s="33">
        <v>17.100000000000001</v>
      </c>
      <c r="C8" s="33">
        <v>13.9</v>
      </c>
      <c r="D8" s="33"/>
      <c r="E8" s="32">
        <v>5.56</v>
      </c>
      <c r="F8" s="17">
        <v>7.36</v>
      </c>
      <c r="G8" s="32">
        <f t="shared" ref="G8:G71" si="13">H8+I8</f>
        <v>3.4</v>
      </c>
      <c r="H8" s="34">
        <v>1.76</v>
      </c>
      <c r="I8" s="17">
        <v>1.64</v>
      </c>
      <c r="J8" s="32">
        <v>31.68</v>
      </c>
      <c r="K8" s="32">
        <v>23.85</v>
      </c>
      <c r="L8" s="17">
        <v>9.5</v>
      </c>
      <c r="M8" s="17">
        <v>21.39</v>
      </c>
      <c r="N8" s="17">
        <v>21.34</v>
      </c>
      <c r="O8" s="17">
        <v>20.29</v>
      </c>
      <c r="P8" s="17">
        <f t="shared" ref="P8:P71" si="14">J8-(L8+N8)</f>
        <v>0.83999999999999986</v>
      </c>
      <c r="Q8" s="17">
        <f>'[1]Modern Mass &amp; Volume'!D4/0.001</f>
        <v>99.999999999999645</v>
      </c>
      <c r="R8" s="17">
        <v>158.30000000000001</v>
      </c>
      <c r="S8" s="35">
        <f t="shared" si="0"/>
        <v>1.5830000000000057</v>
      </c>
      <c r="T8" s="35">
        <f t="shared" si="1"/>
        <v>21.508152173913043</v>
      </c>
      <c r="U8" s="36">
        <f t="shared" si="2"/>
        <v>1.3237410071942448</v>
      </c>
      <c r="V8" s="36">
        <f t="shared" si="3"/>
        <v>0.13931888544891646</v>
      </c>
      <c r="W8" s="36">
        <f t="shared" si="4"/>
        <v>0.77416327807319363</v>
      </c>
      <c r="X8" s="36">
        <f t="shared" si="5"/>
        <v>17.955255681818187</v>
      </c>
      <c r="Y8" s="36">
        <f t="shared" si="6"/>
        <v>0.69987143803717067</v>
      </c>
      <c r="Z8" s="36">
        <f t="shared" si="7"/>
        <v>7.0911802499391191E-2</v>
      </c>
      <c r="AA8" s="36">
        <v>0.44517338331771322</v>
      </c>
      <c r="AB8" s="36">
        <v>1.0731707317073171</v>
      </c>
      <c r="AC8" s="37">
        <v>0.26651480637813213</v>
      </c>
      <c r="AD8" s="37">
        <v>0.99</v>
      </c>
      <c r="AE8" s="36">
        <f t="shared" si="8"/>
        <v>0.17805755395683454</v>
      </c>
      <c r="AF8" s="37">
        <v>2.5999999999999996</v>
      </c>
      <c r="AG8" s="36">
        <f t="shared" si="9"/>
        <v>0.46762589928057552</v>
      </c>
      <c r="AH8" s="36">
        <v>3.7399999999999998</v>
      </c>
      <c r="AI8" s="36">
        <f t="shared" ref="AI8:AI71" si="15">AH8/E8</f>
        <v>0.67266187050359716</v>
      </c>
      <c r="AJ8" s="37">
        <v>0.55000000000000027</v>
      </c>
      <c r="AK8" s="36">
        <f t="shared" si="10"/>
        <v>7.4728260869565244E-2</v>
      </c>
      <c r="AL8" s="17">
        <v>3.69</v>
      </c>
      <c r="AM8" s="36">
        <f t="shared" ref="AM8:AM71" si="16">(AL8/F8)</f>
        <v>0.50135869565217384</v>
      </c>
      <c r="AN8" s="17">
        <v>4.24</v>
      </c>
      <c r="AO8" s="36">
        <f t="shared" ref="AO8:AO71" si="17">(AN8/F8)</f>
        <v>0.57608695652173914</v>
      </c>
      <c r="AP8" s="37">
        <v>6.32</v>
      </c>
      <c r="AQ8" s="37">
        <f t="shared" si="11"/>
        <v>0.85869565217391308</v>
      </c>
      <c r="AR8" s="37">
        <v>0.74000000000000021</v>
      </c>
      <c r="AS8" s="37">
        <f t="shared" si="12"/>
        <v>0.1005434782608696</v>
      </c>
    </row>
    <row r="9" spans="1:45" x14ac:dyDescent="0.35">
      <c r="A9" s="32" t="s">
        <v>13</v>
      </c>
      <c r="B9" s="38">
        <v>21.8</v>
      </c>
      <c r="C9" s="38">
        <v>16.8</v>
      </c>
      <c r="D9" s="38">
        <v>6.9</v>
      </c>
      <c r="E9" s="32">
        <v>7.3</v>
      </c>
      <c r="F9" s="17">
        <v>9.5399999999999991</v>
      </c>
      <c r="G9" s="32">
        <f t="shared" si="13"/>
        <v>4</v>
      </c>
      <c r="H9" s="34">
        <v>1.79</v>
      </c>
      <c r="I9" s="17">
        <v>2.21</v>
      </c>
      <c r="J9" s="32">
        <v>52.64</v>
      </c>
      <c r="K9" s="32">
        <v>30.41</v>
      </c>
      <c r="L9" s="17">
        <v>17.36</v>
      </c>
      <c r="M9" s="17">
        <v>28.52</v>
      </c>
      <c r="N9" s="17">
        <v>34.21</v>
      </c>
      <c r="O9" s="17">
        <v>25.89</v>
      </c>
      <c r="P9" s="17">
        <f t="shared" si="14"/>
        <v>1.0700000000000003</v>
      </c>
      <c r="Q9" s="17">
        <f>'[1]Modern Mass &amp; Volume'!D5/0.001</f>
        <v>99.999999999999645</v>
      </c>
      <c r="R9" s="17">
        <v>331.7</v>
      </c>
      <c r="S9" s="35">
        <f t="shared" si="0"/>
        <v>3.3170000000000117</v>
      </c>
      <c r="T9" s="35">
        <f t="shared" si="1"/>
        <v>34.769392033542978</v>
      </c>
      <c r="U9" s="36">
        <f t="shared" si="2"/>
        <v>1.306849315068493</v>
      </c>
      <c r="V9" s="36">
        <f t="shared" si="3"/>
        <v>0.13301662707838477</v>
      </c>
      <c r="W9" s="36">
        <f t="shared" si="4"/>
        <v>0.75586571321903451</v>
      </c>
      <c r="X9" s="36">
        <f t="shared" si="5"/>
        <v>17.567783054711246</v>
      </c>
      <c r="Y9" s="36">
        <f t="shared" si="6"/>
        <v>0.71530770702391966</v>
      </c>
      <c r="Z9" s="36">
        <f t="shared" si="7"/>
        <v>7.2475823544150123E-2</v>
      </c>
      <c r="AA9" s="36">
        <v>0.50745396083016658</v>
      </c>
      <c r="AB9" s="36">
        <v>0.80995475113122173</v>
      </c>
      <c r="AC9" s="37">
        <v>0.3176895306859206</v>
      </c>
      <c r="AD9" s="37">
        <v>1.58</v>
      </c>
      <c r="AE9" s="36">
        <f t="shared" si="8"/>
        <v>0.21643835616438359</v>
      </c>
      <c r="AF9" s="37">
        <v>3.94</v>
      </c>
      <c r="AG9" s="36">
        <f t="shared" si="9"/>
        <v>0.53972602739726028</v>
      </c>
      <c r="AH9" s="36">
        <v>5.37</v>
      </c>
      <c r="AI9" s="36">
        <f t="shared" si="15"/>
        <v>0.73561643835616441</v>
      </c>
      <c r="AJ9" s="37">
        <v>0.54</v>
      </c>
      <c r="AK9" s="36">
        <f t="shared" si="10"/>
        <v>5.6603773584905669E-2</v>
      </c>
      <c r="AL9" s="17">
        <v>4.67</v>
      </c>
      <c r="AM9" s="36">
        <f t="shared" si="16"/>
        <v>0.48951781970649899</v>
      </c>
      <c r="AN9" s="17">
        <v>5.21</v>
      </c>
      <c r="AO9" s="36">
        <f t="shared" si="17"/>
        <v>0.54612159329140464</v>
      </c>
      <c r="AP9" s="37">
        <v>7.96</v>
      </c>
      <c r="AQ9" s="37">
        <f t="shared" si="11"/>
        <v>0.83438155136268355</v>
      </c>
      <c r="AR9" s="37">
        <v>0.85999999999999943</v>
      </c>
      <c r="AS9" s="37">
        <f t="shared" si="12"/>
        <v>9.0146750524108962E-2</v>
      </c>
    </row>
    <row r="10" spans="1:45" x14ac:dyDescent="0.35">
      <c r="A10" s="32" t="s">
        <v>14</v>
      </c>
      <c r="B10" s="38">
        <v>20.9</v>
      </c>
      <c r="C10" s="38">
        <v>15.9</v>
      </c>
      <c r="D10" s="38">
        <v>6.9</v>
      </c>
      <c r="E10" s="32">
        <v>6.67</v>
      </c>
      <c r="F10" s="17">
        <v>8.7100000000000009</v>
      </c>
      <c r="G10" s="32">
        <f t="shared" si="13"/>
        <v>3.75</v>
      </c>
      <c r="H10" s="34">
        <v>1.72</v>
      </c>
      <c r="I10" s="17">
        <v>2.0299999999999998</v>
      </c>
      <c r="J10" s="32">
        <v>45.3</v>
      </c>
      <c r="K10" s="32">
        <v>27.66</v>
      </c>
      <c r="L10" s="17">
        <v>15.96</v>
      </c>
      <c r="M10" s="17">
        <v>25.47</v>
      </c>
      <c r="N10" s="17">
        <v>28.33</v>
      </c>
      <c r="O10" s="17">
        <v>24.61</v>
      </c>
      <c r="P10" s="17">
        <f t="shared" si="14"/>
        <v>1.009999999999998</v>
      </c>
      <c r="Q10" s="17">
        <f>'[1]Modern Mass &amp; Volume'!D6/0.001</f>
        <v>99.999999999999645</v>
      </c>
      <c r="R10" s="17">
        <v>257.89999999999998</v>
      </c>
      <c r="S10" s="35">
        <f t="shared" si="0"/>
        <v>2.5790000000000091</v>
      </c>
      <c r="T10" s="35">
        <f t="shared" si="1"/>
        <v>29.609644087256022</v>
      </c>
      <c r="U10" s="36">
        <f t="shared" si="2"/>
        <v>1.3058470764617693</v>
      </c>
      <c r="V10" s="36">
        <f t="shared" si="3"/>
        <v>0.13263979193758133</v>
      </c>
      <c r="W10" s="36">
        <f t="shared" si="4"/>
        <v>0.77974789872572314</v>
      </c>
      <c r="X10" s="36">
        <f t="shared" si="5"/>
        <v>16.889086092715232</v>
      </c>
      <c r="Y10" s="36">
        <f t="shared" si="6"/>
        <v>0.74405272999226546</v>
      </c>
      <c r="Z10" s="36">
        <f t="shared" si="7"/>
        <v>7.5388303295129092E-2</v>
      </c>
      <c r="AA10" s="36">
        <v>0.56336039534062843</v>
      </c>
      <c r="AB10" s="36">
        <v>0.84729064039408875</v>
      </c>
      <c r="AC10" s="37">
        <v>0.31041257367387037</v>
      </c>
      <c r="AD10" s="37">
        <v>1.6</v>
      </c>
      <c r="AE10" s="36">
        <f t="shared" si="8"/>
        <v>0.23988005997001502</v>
      </c>
      <c r="AF10" s="37">
        <v>3.01</v>
      </c>
      <c r="AG10" s="36">
        <f t="shared" si="9"/>
        <v>0.45127436281859068</v>
      </c>
      <c r="AH10" s="36">
        <v>4.5</v>
      </c>
      <c r="AI10" s="36">
        <f t="shared" si="15"/>
        <v>0.67466266866566715</v>
      </c>
      <c r="AJ10" s="37">
        <v>0.54999999999999982</v>
      </c>
      <c r="AK10" s="36">
        <f t="shared" si="10"/>
        <v>6.3145809414466098E-2</v>
      </c>
      <c r="AL10" s="17">
        <v>4.4000000000000004</v>
      </c>
      <c r="AM10" s="36">
        <f t="shared" si="16"/>
        <v>0.505166475315729</v>
      </c>
      <c r="AN10" s="17">
        <v>4.95</v>
      </c>
      <c r="AO10" s="36">
        <f t="shared" si="17"/>
        <v>0.56831228473019513</v>
      </c>
      <c r="AP10" s="37">
        <v>7.71</v>
      </c>
      <c r="AQ10" s="37">
        <f t="shared" si="11"/>
        <v>0.8851894374282433</v>
      </c>
      <c r="AR10" s="37">
        <v>0.45000000000000107</v>
      </c>
      <c r="AS10" s="37">
        <f t="shared" si="12"/>
        <v>5.1664753157290591E-2</v>
      </c>
    </row>
    <row r="11" spans="1:45" x14ac:dyDescent="0.35">
      <c r="A11" s="32" t="s">
        <v>15</v>
      </c>
      <c r="B11" s="38">
        <v>19.399999999999999</v>
      </c>
      <c r="C11" s="38">
        <v>14.7</v>
      </c>
      <c r="D11" s="38">
        <v>6</v>
      </c>
      <c r="E11" s="32">
        <v>6.3999999999999995</v>
      </c>
      <c r="F11" s="17">
        <v>8.51</v>
      </c>
      <c r="G11" s="32">
        <f t="shared" si="13"/>
        <v>3.54</v>
      </c>
      <c r="H11" s="34">
        <v>1.5</v>
      </c>
      <c r="I11" s="17">
        <v>2.04</v>
      </c>
      <c r="J11" s="32">
        <v>42.48</v>
      </c>
      <c r="K11" s="32">
        <v>27.35</v>
      </c>
      <c r="L11" s="17">
        <v>14.56</v>
      </c>
      <c r="M11" s="17">
        <v>25.49</v>
      </c>
      <c r="N11" s="17">
        <v>26.85</v>
      </c>
      <c r="O11" s="17">
        <v>23.8</v>
      </c>
      <c r="P11" s="17">
        <f t="shared" si="14"/>
        <v>1.0699999999999932</v>
      </c>
      <c r="Q11" s="17">
        <f>'[1]Modern Mass &amp; Volume'!D7/0.001</f>
        <v>99.999999999999645</v>
      </c>
      <c r="R11" s="17">
        <v>229.7</v>
      </c>
      <c r="S11" s="35">
        <f t="shared" si="0"/>
        <v>2.2970000000000081</v>
      </c>
      <c r="T11" s="35">
        <f t="shared" si="1"/>
        <v>26.991774383078731</v>
      </c>
      <c r="U11" s="36">
        <f t="shared" si="2"/>
        <v>1.3296875000000001</v>
      </c>
      <c r="V11" s="36">
        <f t="shared" si="3"/>
        <v>0.14151576123407111</v>
      </c>
      <c r="W11" s="36">
        <f t="shared" si="4"/>
        <v>0.77996474735605181</v>
      </c>
      <c r="X11" s="36">
        <f t="shared" si="5"/>
        <v>17.608815913371</v>
      </c>
      <c r="Y11" s="36">
        <f t="shared" si="6"/>
        <v>0.71364086467716892</v>
      </c>
      <c r="Z11" s="36">
        <f t="shared" si="7"/>
        <v>7.2306937104632152E-2</v>
      </c>
      <c r="AA11" s="36">
        <v>0.54227188081936684</v>
      </c>
      <c r="AB11" s="36">
        <v>0.73529411764705876</v>
      </c>
      <c r="AC11" s="37">
        <v>0.30879345603271985</v>
      </c>
      <c r="AD11" s="37">
        <v>1.6099999999999999</v>
      </c>
      <c r="AE11" s="36">
        <f t="shared" si="8"/>
        <v>0.25156250000000002</v>
      </c>
      <c r="AF11" s="37">
        <v>3.07</v>
      </c>
      <c r="AG11" s="36">
        <f t="shared" si="9"/>
        <v>0.47968749999999999</v>
      </c>
      <c r="AH11" s="36">
        <v>4.45</v>
      </c>
      <c r="AI11" s="36">
        <f t="shared" si="15"/>
        <v>0.69531250000000011</v>
      </c>
      <c r="AJ11" s="37">
        <v>0.5900000000000003</v>
      </c>
      <c r="AK11" s="36">
        <f t="shared" si="10"/>
        <v>6.9330199764982406E-2</v>
      </c>
      <c r="AL11" s="17">
        <v>3.82</v>
      </c>
      <c r="AM11" s="36">
        <f t="shared" si="16"/>
        <v>0.44888366627497062</v>
      </c>
      <c r="AN11" s="17">
        <v>4.41</v>
      </c>
      <c r="AO11" s="36">
        <f t="shared" si="17"/>
        <v>0.51821386603995301</v>
      </c>
      <c r="AP11" s="37">
        <v>7.14</v>
      </c>
      <c r="AQ11" s="37">
        <f t="shared" si="11"/>
        <v>0.83901292596944765</v>
      </c>
      <c r="AR11" s="37">
        <v>0.91000000000000014</v>
      </c>
      <c r="AS11" s="37">
        <f t="shared" si="12"/>
        <v>0.10693301997649826</v>
      </c>
    </row>
    <row r="12" spans="1:45" x14ac:dyDescent="0.35">
      <c r="A12" s="32" t="s">
        <v>16</v>
      </c>
      <c r="B12" s="38">
        <v>22.2</v>
      </c>
      <c r="C12" s="38">
        <v>17</v>
      </c>
      <c r="D12" s="38">
        <v>6.9</v>
      </c>
      <c r="E12" s="32">
        <v>7.18</v>
      </c>
      <c r="F12" s="17">
        <v>9.58</v>
      </c>
      <c r="G12" s="32">
        <f t="shared" si="13"/>
        <v>3.9299999999999997</v>
      </c>
      <c r="H12" s="34">
        <v>1.8</v>
      </c>
      <c r="I12" s="17">
        <v>2.13</v>
      </c>
      <c r="J12" s="32">
        <v>51.93</v>
      </c>
      <c r="K12" s="32">
        <v>30.41</v>
      </c>
      <c r="L12" s="17">
        <v>14.97</v>
      </c>
      <c r="M12" s="17">
        <v>27.45</v>
      </c>
      <c r="N12" s="17">
        <v>35.67</v>
      </c>
      <c r="O12" s="17">
        <v>26.98</v>
      </c>
      <c r="P12" s="17">
        <f t="shared" si="14"/>
        <v>1.2899999999999991</v>
      </c>
      <c r="Q12" s="17">
        <f>'[1]Modern Mass &amp; Volume'!D8/0.001</f>
        <v>99.999999999999645</v>
      </c>
      <c r="R12" s="17">
        <v>308.5</v>
      </c>
      <c r="S12" s="35">
        <f t="shared" si="0"/>
        <v>3.0850000000000111</v>
      </c>
      <c r="T12" s="35">
        <f t="shared" si="1"/>
        <v>32.202505219206678</v>
      </c>
      <c r="U12" s="36">
        <f t="shared" si="2"/>
        <v>1.3342618384401115</v>
      </c>
      <c r="V12" s="36">
        <f t="shared" si="3"/>
        <v>0.14319809069212414</v>
      </c>
      <c r="W12" s="36">
        <f t="shared" si="4"/>
        <v>0.7549676961636651</v>
      </c>
      <c r="X12" s="36">
        <f t="shared" si="5"/>
        <v>17.807974196033122</v>
      </c>
      <c r="Y12" s="36">
        <f t="shared" si="6"/>
        <v>0.7056597497293341</v>
      </c>
      <c r="Z12" s="36">
        <f t="shared" si="7"/>
        <v>7.1498281091331981E-2</v>
      </c>
      <c r="AA12" s="36">
        <v>0.41968040370058873</v>
      </c>
      <c r="AB12" s="36">
        <v>0.84507042253521136</v>
      </c>
      <c r="AC12" s="37">
        <v>0.26408450704225356</v>
      </c>
      <c r="AD12" s="37">
        <v>1.56</v>
      </c>
      <c r="AE12" s="36">
        <f t="shared" si="8"/>
        <v>0.21727019498607245</v>
      </c>
      <c r="AF12" s="37">
        <v>3.33</v>
      </c>
      <c r="AG12" s="36">
        <f t="shared" si="9"/>
        <v>0.46378830083565464</v>
      </c>
      <c r="AH12" s="36">
        <v>4.5600000000000005</v>
      </c>
      <c r="AI12" s="36">
        <f t="shared" si="15"/>
        <v>0.63509749303621177</v>
      </c>
      <c r="AJ12" s="37">
        <v>1.5999999999999996</v>
      </c>
      <c r="AK12" s="36">
        <f t="shared" si="10"/>
        <v>0.16701461377870561</v>
      </c>
      <c r="AL12" s="17">
        <v>4.33</v>
      </c>
      <c r="AM12" s="36">
        <f t="shared" si="16"/>
        <v>0.45198329853862212</v>
      </c>
      <c r="AN12" s="17">
        <v>5.93</v>
      </c>
      <c r="AO12" s="36">
        <f t="shared" si="17"/>
        <v>0.6189979123173277</v>
      </c>
      <c r="AP12" s="37">
        <v>7.99</v>
      </c>
      <c r="AQ12" s="37">
        <f t="shared" si="11"/>
        <v>0.83402922755741127</v>
      </c>
      <c r="AR12" s="37">
        <v>1</v>
      </c>
      <c r="AS12" s="37">
        <f t="shared" si="12"/>
        <v>0.10438413361169102</v>
      </c>
    </row>
    <row r="13" spans="1:45" x14ac:dyDescent="0.35">
      <c r="A13" s="32" t="s">
        <v>17</v>
      </c>
      <c r="B13" s="38">
        <v>22.1</v>
      </c>
      <c r="C13" s="38">
        <v>16.7</v>
      </c>
      <c r="D13" s="38">
        <v>6.5</v>
      </c>
      <c r="E13" s="32">
        <v>6.74</v>
      </c>
      <c r="F13" s="17">
        <v>8.9499999999999993</v>
      </c>
      <c r="G13" s="32">
        <f t="shared" si="13"/>
        <v>3.7699999999999996</v>
      </c>
      <c r="H13" s="34">
        <v>1.72</v>
      </c>
      <c r="I13" s="17">
        <v>2.0499999999999998</v>
      </c>
      <c r="J13" s="32">
        <v>46.39</v>
      </c>
      <c r="K13" s="32">
        <v>28.41</v>
      </c>
      <c r="L13" s="17">
        <v>15.54</v>
      </c>
      <c r="M13" s="17">
        <v>26.38</v>
      </c>
      <c r="N13" s="17">
        <v>30.01</v>
      </c>
      <c r="O13" s="17">
        <v>24.56</v>
      </c>
      <c r="P13" s="17">
        <f t="shared" si="14"/>
        <v>0.84000000000000341</v>
      </c>
      <c r="Q13" s="17">
        <f>'[1]Modern Mass &amp; Volume'!D9/0.001</f>
        <v>99.999999999999645</v>
      </c>
      <c r="R13" s="17">
        <v>268.8</v>
      </c>
      <c r="S13" s="35">
        <f t="shared" si="0"/>
        <v>2.6880000000000095</v>
      </c>
      <c r="T13" s="35">
        <f t="shared" si="1"/>
        <v>30.03351955307263</v>
      </c>
      <c r="U13" s="36">
        <f t="shared" si="2"/>
        <v>1.3278931750741838</v>
      </c>
      <c r="V13" s="36">
        <f t="shared" si="3"/>
        <v>0.14085404716379854</v>
      </c>
      <c r="W13" s="36">
        <f t="shared" si="4"/>
        <v>0.76902673938630373</v>
      </c>
      <c r="X13" s="36">
        <f t="shared" si="5"/>
        <v>17.398751886182367</v>
      </c>
      <c r="Y13" s="36">
        <f t="shared" si="6"/>
        <v>0.72225701570806677</v>
      </c>
      <c r="Z13" s="36">
        <f t="shared" si="7"/>
        <v>7.3179935725523865E-2</v>
      </c>
      <c r="AA13" s="36">
        <v>0.51782739086971008</v>
      </c>
      <c r="AB13" s="36">
        <v>0.83902439024390252</v>
      </c>
      <c r="AC13" s="37">
        <v>0.29615384615384616</v>
      </c>
      <c r="AD13" s="37">
        <v>1.17</v>
      </c>
      <c r="AE13" s="36">
        <f t="shared" si="8"/>
        <v>0.17359050445103855</v>
      </c>
      <c r="AF13" s="37">
        <v>3.4899999999999998</v>
      </c>
      <c r="AG13" s="36">
        <f t="shared" si="9"/>
        <v>0.51780415430267057</v>
      </c>
      <c r="AH13" s="36">
        <v>4.82</v>
      </c>
      <c r="AI13" s="36">
        <f t="shared" si="15"/>
        <v>0.71513353115727007</v>
      </c>
      <c r="AJ13" s="37">
        <v>0.90000000000000036</v>
      </c>
      <c r="AK13" s="36">
        <f t="shared" si="10"/>
        <v>0.10055865921787714</v>
      </c>
      <c r="AL13" s="17">
        <v>4.47</v>
      </c>
      <c r="AM13" s="36">
        <f t="shared" si="16"/>
        <v>0.49944134078212293</v>
      </c>
      <c r="AN13" s="17">
        <v>5.37</v>
      </c>
      <c r="AO13" s="36">
        <f t="shared" si="17"/>
        <v>0.60000000000000009</v>
      </c>
      <c r="AP13" s="37">
        <v>7.3999999999999995</v>
      </c>
      <c r="AQ13" s="37">
        <f t="shared" si="11"/>
        <v>0.82681564245810057</v>
      </c>
      <c r="AR13" s="37">
        <v>0.6899999999999995</v>
      </c>
      <c r="AS13" s="37">
        <f t="shared" si="12"/>
        <v>7.7094972067039053E-2</v>
      </c>
    </row>
    <row r="14" spans="1:45" x14ac:dyDescent="0.35">
      <c r="A14" s="32" t="s">
        <v>18</v>
      </c>
      <c r="B14" s="33">
        <v>23.2</v>
      </c>
      <c r="C14" s="33">
        <v>19.5</v>
      </c>
      <c r="D14" s="33"/>
      <c r="E14" s="32">
        <v>7.1199999999999992</v>
      </c>
      <c r="F14" s="17">
        <v>9.8699999999999992</v>
      </c>
      <c r="G14" s="32">
        <f t="shared" si="13"/>
        <v>3.84</v>
      </c>
      <c r="H14" s="34">
        <v>1.73</v>
      </c>
      <c r="I14" s="17">
        <v>2.11</v>
      </c>
      <c r="J14" s="32">
        <v>54.12</v>
      </c>
      <c r="K14" s="32">
        <v>31.12</v>
      </c>
      <c r="L14" s="17">
        <v>16.95</v>
      </c>
      <c r="M14" s="17">
        <v>28.25</v>
      </c>
      <c r="N14" s="17">
        <v>35.65</v>
      </c>
      <c r="O14" s="17">
        <v>26.29</v>
      </c>
      <c r="P14" s="17">
        <f t="shared" si="14"/>
        <v>1.5200000000000031</v>
      </c>
      <c r="Q14" s="17">
        <f>'[1]Modern Mass &amp; Volume'!D10/0.001</f>
        <v>99.999999999999645</v>
      </c>
      <c r="R14" s="17">
        <v>318.39999999999998</v>
      </c>
      <c r="S14" s="35">
        <f t="shared" si="0"/>
        <v>3.1840000000000113</v>
      </c>
      <c r="T14" s="35">
        <f t="shared" si="1"/>
        <v>32.259371833839921</v>
      </c>
      <c r="U14" s="36">
        <f t="shared" si="2"/>
        <v>1.3862359550561798</v>
      </c>
      <c r="V14" s="36">
        <f t="shared" si="3"/>
        <v>0.16185991759858742</v>
      </c>
      <c r="W14" s="36">
        <f t="shared" si="4"/>
        <v>0.77012397117584797</v>
      </c>
      <c r="X14" s="36">
        <f t="shared" si="5"/>
        <v>17.894575018477461</v>
      </c>
      <c r="Y14" s="36">
        <f t="shared" si="6"/>
        <v>0.70224470831989438</v>
      </c>
      <c r="Z14" s="36">
        <f t="shared" si="7"/>
        <v>7.1152265053539943E-2</v>
      </c>
      <c r="AA14" s="36">
        <v>0.47545582047685836</v>
      </c>
      <c r="AB14" s="36">
        <v>0.81990521327014221</v>
      </c>
      <c r="AC14" s="37">
        <v>0.26241134751773049</v>
      </c>
      <c r="AD14" s="37">
        <v>1.3</v>
      </c>
      <c r="AE14" s="36">
        <f t="shared" si="8"/>
        <v>0.18258426966292138</v>
      </c>
      <c r="AF14" s="37">
        <v>3.54</v>
      </c>
      <c r="AG14" s="36">
        <f t="shared" si="9"/>
        <v>0.4971910112359551</v>
      </c>
      <c r="AH14" s="36">
        <v>4.82</v>
      </c>
      <c r="AI14" s="36">
        <f t="shared" si="15"/>
        <v>0.67696629213483162</v>
      </c>
      <c r="AJ14" s="37">
        <v>1.4100000000000001</v>
      </c>
      <c r="AK14" s="36">
        <f t="shared" si="10"/>
        <v>0.14285714285714288</v>
      </c>
      <c r="AL14" s="17">
        <v>4.49</v>
      </c>
      <c r="AM14" s="36">
        <f t="shared" si="16"/>
        <v>0.45491388044579539</v>
      </c>
      <c r="AN14" s="17">
        <v>5.9</v>
      </c>
      <c r="AO14" s="36">
        <f t="shared" si="17"/>
        <v>0.5977710233029383</v>
      </c>
      <c r="AP14" s="37">
        <v>8.32</v>
      </c>
      <c r="AQ14" s="37">
        <f t="shared" si="11"/>
        <v>0.84295845997973662</v>
      </c>
      <c r="AR14" s="37">
        <v>1.0299999999999994</v>
      </c>
      <c r="AS14" s="37">
        <f t="shared" si="12"/>
        <v>0.10435663627152983</v>
      </c>
    </row>
    <row r="15" spans="1:45" x14ac:dyDescent="0.35">
      <c r="A15" s="32" t="s">
        <v>19</v>
      </c>
      <c r="B15" s="39">
        <v>25.9</v>
      </c>
      <c r="C15" s="39">
        <v>20.2</v>
      </c>
      <c r="D15" s="39">
        <v>4.1399999999999997</v>
      </c>
      <c r="E15" s="32">
        <v>7.71</v>
      </c>
      <c r="F15" s="17">
        <v>10.16</v>
      </c>
      <c r="G15" s="32">
        <f t="shared" si="13"/>
        <v>4.18</v>
      </c>
      <c r="H15" s="34">
        <v>1.92</v>
      </c>
      <c r="I15" s="17">
        <v>2.2599999999999998</v>
      </c>
      <c r="J15" s="32">
        <v>60.36</v>
      </c>
      <c r="K15" s="32">
        <v>32.770000000000003</v>
      </c>
      <c r="L15" s="17">
        <v>20.2</v>
      </c>
      <c r="M15" s="17">
        <v>29.1</v>
      </c>
      <c r="N15" s="17">
        <v>38.880000000000003</v>
      </c>
      <c r="O15" s="17">
        <v>27.6</v>
      </c>
      <c r="P15" s="17">
        <f t="shared" si="14"/>
        <v>1.2800000000000011</v>
      </c>
      <c r="Q15" s="17">
        <f>'[1]Modern Mass &amp; Volume'!D11/0.001</f>
        <v>99.999999999999645</v>
      </c>
      <c r="R15" s="17">
        <v>379.1</v>
      </c>
      <c r="S15" s="35">
        <f t="shared" si="0"/>
        <v>3.7910000000000137</v>
      </c>
      <c r="T15" s="35">
        <f t="shared" si="1"/>
        <v>37.312992125984252</v>
      </c>
      <c r="U15" s="36">
        <f t="shared" si="2"/>
        <v>1.317769130998703</v>
      </c>
      <c r="V15" s="36">
        <f t="shared" si="3"/>
        <v>0.13710128707330721</v>
      </c>
      <c r="W15" s="36">
        <f t="shared" si="4"/>
        <v>0.77055056833849067</v>
      </c>
      <c r="X15" s="36">
        <f t="shared" si="5"/>
        <v>17.791134857521541</v>
      </c>
      <c r="Y15" s="36">
        <f t="shared" si="6"/>
        <v>0.70632765784732943</v>
      </c>
      <c r="Z15" s="36">
        <f t="shared" si="7"/>
        <v>7.1565954332411599E-2</v>
      </c>
      <c r="AA15" s="36">
        <v>0.5195473251028806</v>
      </c>
      <c r="AB15" s="36">
        <v>0.8495575221238939</v>
      </c>
      <c r="AC15" s="37">
        <v>0.29145728643216079</v>
      </c>
      <c r="AD15" s="37">
        <v>1.4500000000000002</v>
      </c>
      <c r="AE15" s="36">
        <f t="shared" si="8"/>
        <v>0.18806744487678342</v>
      </c>
      <c r="AF15" s="37">
        <v>3.6399999999999997</v>
      </c>
      <c r="AG15" s="36">
        <f t="shared" si="9"/>
        <v>0.47211413748378728</v>
      </c>
      <c r="AH15" s="36">
        <v>5.25</v>
      </c>
      <c r="AI15" s="36">
        <f t="shared" si="15"/>
        <v>0.68093385214007784</v>
      </c>
      <c r="AJ15" s="37">
        <v>1.3499999999999996</v>
      </c>
      <c r="AK15" s="36">
        <f t="shared" si="10"/>
        <v>0.13287401574803145</v>
      </c>
      <c r="AL15" s="17">
        <v>4.66</v>
      </c>
      <c r="AM15" s="36">
        <f t="shared" si="16"/>
        <v>0.45866141732283466</v>
      </c>
      <c r="AN15" s="17">
        <v>6.01</v>
      </c>
      <c r="AO15" s="36">
        <f t="shared" si="17"/>
        <v>0.59153543307086609</v>
      </c>
      <c r="AP15" s="37">
        <v>8.69</v>
      </c>
      <c r="AQ15" s="37">
        <f t="shared" si="11"/>
        <v>0.85531496062992118</v>
      </c>
      <c r="AR15" s="37">
        <v>0.88000000000000078</v>
      </c>
      <c r="AS15" s="37">
        <f t="shared" si="12"/>
        <v>8.6614173228346539E-2</v>
      </c>
    </row>
    <row r="16" spans="1:45" x14ac:dyDescent="0.35">
      <c r="A16" s="32" t="s">
        <v>20</v>
      </c>
      <c r="B16" s="39">
        <v>24</v>
      </c>
      <c r="C16" s="39">
        <v>18</v>
      </c>
      <c r="D16" s="39">
        <v>5.25</v>
      </c>
      <c r="E16" s="32">
        <v>7.3</v>
      </c>
      <c r="F16" s="17">
        <v>10.01</v>
      </c>
      <c r="G16" s="32">
        <f t="shared" si="13"/>
        <v>4.09</v>
      </c>
      <c r="H16" s="34">
        <v>1.86</v>
      </c>
      <c r="I16" s="17">
        <v>2.23</v>
      </c>
      <c r="J16" s="32">
        <v>55.26</v>
      </c>
      <c r="K16" s="32">
        <v>32.75</v>
      </c>
      <c r="L16" s="17">
        <v>18.03</v>
      </c>
      <c r="M16" s="17">
        <v>28.29</v>
      </c>
      <c r="N16" s="17">
        <v>35.68</v>
      </c>
      <c r="O16" s="17">
        <v>26.22</v>
      </c>
      <c r="P16" s="17">
        <f t="shared" si="14"/>
        <v>1.5499999999999972</v>
      </c>
      <c r="Q16" s="17">
        <f>'[1]Modern Mass &amp; Volume'!D12/0.001</f>
        <v>99.999999999999645</v>
      </c>
      <c r="R16" s="17">
        <v>332.3</v>
      </c>
      <c r="S16" s="35">
        <f t="shared" si="0"/>
        <v>3.3230000000000119</v>
      </c>
      <c r="T16" s="35">
        <f t="shared" si="1"/>
        <v>33.196803196803195</v>
      </c>
      <c r="U16" s="36">
        <f t="shared" si="2"/>
        <v>1.3712328767123287</v>
      </c>
      <c r="V16" s="36">
        <f t="shared" si="3"/>
        <v>0.15655690352397458</v>
      </c>
      <c r="W16" s="36">
        <f t="shared" si="4"/>
        <v>0.75623007129856445</v>
      </c>
      <c r="X16" s="36">
        <f t="shared" si="5"/>
        <v>19.409382917119075</v>
      </c>
      <c r="Y16" s="36">
        <f t="shared" si="6"/>
        <v>0.64743792566818981</v>
      </c>
      <c r="Z16" s="36">
        <f t="shared" si="7"/>
        <v>6.5599176963640898E-2</v>
      </c>
      <c r="AA16" s="36">
        <v>0.50532511210762332</v>
      </c>
      <c r="AB16" s="36">
        <v>0.83408071748878931</v>
      </c>
      <c r="AC16" s="37">
        <v>0.27845884413309985</v>
      </c>
      <c r="AD16" s="37">
        <v>1.24</v>
      </c>
      <c r="AE16" s="36">
        <f t="shared" si="8"/>
        <v>0.16986301369863013</v>
      </c>
      <c r="AF16" s="37">
        <v>3.36</v>
      </c>
      <c r="AG16" s="36">
        <f t="shared" si="9"/>
        <v>0.46027397260273972</v>
      </c>
      <c r="AH16" s="36">
        <v>4.9400000000000004</v>
      </c>
      <c r="AI16" s="36">
        <f t="shared" si="15"/>
        <v>0.67671232876712339</v>
      </c>
      <c r="AJ16" s="37">
        <v>1.2400000000000002</v>
      </c>
      <c r="AK16" s="36">
        <f t="shared" si="10"/>
        <v>0.1238761238761239</v>
      </c>
      <c r="AL16" s="17">
        <v>4.5</v>
      </c>
      <c r="AM16" s="36">
        <f t="shared" si="16"/>
        <v>0.44955044955044954</v>
      </c>
      <c r="AN16" s="17">
        <v>5.74</v>
      </c>
      <c r="AO16" s="36">
        <f t="shared" si="17"/>
        <v>0.57342657342657344</v>
      </c>
      <c r="AP16" s="37">
        <v>8.1</v>
      </c>
      <c r="AQ16" s="37">
        <f t="shared" si="11"/>
        <v>0.80919080919080921</v>
      </c>
      <c r="AR16" s="37">
        <v>1.1500000000000004</v>
      </c>
      <c r="AS16" s="37">
        <f t="shared" si="12"/>
        <v>0.11488511488511492</v>
      </c>
    </row>
    <row r="17" spans="1:45" x14ac:dyDescent="0.35">
      <c r="A17" s="32" t="s">
        <v>21</v>
      </c>
      <c r="B17" s="33">
        <v>26.1</v>
      </c>
      <c r="C17" s="33">
        <v>22.8</v>
      </c>
      <c r="D17" s="33"/>
      <c r="E17" s="32">
        <v>7.64</v>
      </c>
      <c r="F17" s="17">
        <v>10.119999999999999</v>
      </c>
      <c r="G17" s="32">
        <f t="shared" si="13"/>
        <v>4.6500000000000004</v>
      </c>
      <c r="H17" s="34">
        <v>2.1800000000000002</v>
      </c>
      <c r="I17" s="17">
        <v>2.4700000000000002</v>
      </c>
      <c r="J17" s="32">
        <v>60.34</v>
      </c>
      <c r="K17" s="32">
        <v>32.869999999999997</v>
      </c>
      <c r="L17" s="17">
        <v>19.23</v>
      </c>
      <c r="M17" s="17">
        <v>28.42</v>
      </c>
      <c r="N17" s="17">
        <v>39.69</v>
      </c>
      <c r="O17" s="17">
        <v>26.62</v>
      </c>
      <c r="P17" s="17">
        <f t="shared" si="14"/>
        <v>1.4200000000000017</v>
      </c>
      <c r="Q17" s="17">
        <f>'[1]Modern Mass &amp; Volume'!D13/0.001</f>
        <v>99.999999999999645</v>
      </c>
      <c r="R17" s="17">
        <v>421.5</v>
      </c>
      <c r="S17" s="35">
        <f t="shared" si="0"/>
        <v>4.215000000000015</v>
      </c>
      <c r="T17" s="35">
        <f t="shared" si="1"/>
        <v>41.6501976284585</v>
      </c>
      <c r="U17" s="36">
        <f t="shared" si="2"/>
        <v>1.3246073298429319</v>
      </c>
      <c r="V17" s="36">
        <f t="shared" si="3"/>
        <v>0.13963963963963963</v>
      </c>
      <c r="W17" s="36">
        <f t="shared" si="4"/>
        <v>0.78042547027295506</v>
      </c>
      <c r="X17" s="36">
        <f t="shared" si="5"/>
        <v>17.905815379516074</v>
      </c>
      <c r="Y17" s="36">
        <f t="shared" si="6"/>
        <v>0.70180387477550288</v>
      </c>
      <c r="Z17" s="36">
        <f t="shared" si="7"/>
        <v>7.110759927703296E-2</v>
      </c>
      <c r="AA17" s="36">
        <v>0.48450491307634169</v>
      </c>
      <c r="AB17" s="36">
        <v>0.88259109311740891</v>
      </c>
      <c r="AC17" s="37">
        <v>0.2797319932998325</v>
      </c>
      <c r="AD17" s="37">
        <v>0.87</v>
      </c>
      <c r="AE17" s="36">
        <f t="shared" si="8"/>
        <v>0.11387434554973823</v>
      </c>
      <c r="AF17" s="37">
        <v>3.38</v>
      </c>
      <c r="AG17" s="36">
        <f t="shared" si="9"/>
        <v>0.44240837696335078</v>
      </c>
      <c r="AH17" s="36">
        <v>5.0199999999999996</v>
      </c>
      <c r="AI17" s="36">
        <f t="shared" si="15"/>
        <v>0.65706806282722507</v>
      </c>
      <c r="AJ17" s="37">
        <v>0.79999999999999982</v>
      </c>
      <c r="AK17" s="36">
        <f t="shared" si="10"/>
        <v>7.9051383399209474E-2</v>
      </c>
      <c r="AL17" s="17">
        <v>4.8</v>
      </c>
      <c r="AM17" s="36">
        <f t="shared" si="16"/>
        <v>0.47430830039525695</v>
      </c>
      <c r="AN17" s="17">
        <v>5.6</v>
      </c>
      <c r="AO17" s="36">
        <f t="shared" si="17"/>
        <v>0.55335968379446643</v>
      </c>
      <c r="AP17" s="37">
        <v>8.7800000000000011</v>
      </c>
      <c r="AQ17" s="37">
        <f t="shared" si="11"/>
        <v>0.86758893280632432</v>
      </c>
      <c r="AR17" s="37">
        <v>0.90999999999999837</v>
      </c>
      <c r="AS17" s="37">
        <f t="shared" si="12"/>
        <v>8.9920948616600632E-2</v>
      </c>
    </row>
    <row r="18" spans="1:45" ht="15" thickBot="1" x14ac:dyDescent="0.4">
      <c r="A18" s="40" t="s">
        <v>22</v>
      </c>
      <c r="B18" s="41">
        <v>22.7</v>
      </c>
      <c r="C18" s="41">
        <v>17.899999999999999</v>
      </c>
      <c r="D18" s="41">
        <v>7</v>
      </c>
      <c r="E18" s="40">
        <v>7.58</v>
      </c>
      <c r="F18" s="42">
        <v>9.7899999999999991</v>
      </c>
      <c r="G18" s="40">
        <f t="shared" si="13"/>
        <v>4.2799999999999994</v>
      </c>
      <c r="H18" s="43">
        <v>2.02</v>
      </c>
      <c r="I18" s="42">
        <v>2.2599999999999998</v>
      </c>
      <c r="J18" s="40">
        <v>58</v>
      </c>
      <c r="K18" s="40">
        <v>31.92</v>
      </c>
      <c r="L18" s="42">
        <v>17.71</v>
      </c>
      <c r="M18" s="42">
        <v>28.08</v>
      </c>
      <c r="N18" s="42">
        <v>39.17</v>
      </c>
      <c r="O18" s="42">
        <v>26.97</v>
      </c>
      <c r="P18" s="42">
        <f t="shared" si="14"/>
        <v>1.1199999999999974</v>
      </c>
      <c r="Q18" s="42">
        <f>'[1]Modern Mass &amp; Volume'!D14/0.001</f>
        <v>99.999999999999645</v>
      </c>
      <c r="R18" s="42">
        <v>379.3</v>
      </c>
      <c r="S18" s="44">
        <f t="shared" si="0"/>
        <v>3.7930000000000135</v>
      </c>
      <c r="T18" s="44">
        <f t="shared" si="1"/>
        <v>38.743615934627172</v>
      </c>
      <c r="U18" s="45">
        <f t="shared" si="2"/>
        <v>1.2915567282321898</v>
      </c>
      <c r="V18" s="45">
        <f t="shared" si="3"/>
        <v>0.12723085780080595</v>
      </c>
      <c r="W18" s="45">
        <f t="shared" si="4"/>
        <v>0.78158478443083124</v>
      </c>
      <c r="X18" s="45">
        <f t="shared" si="5"/>
        <v>17.567006896551725</v>
      </c>
      <c r="Y18" s="45">
        <f t="shared" si="6"/>
        <v>0.71533931126456485</v>
      </c>
      <c r="Z18" s="45">
        <f t="shared" si="7"/>
        <v>7.2479025723220403E-2</v>
      </c>
      <c r="AA18" s="45">
        <v>0.45213173346949198</v>
      </c>
      <c r="AB18" s="45">
        <v>0.89380530973451333</v>
      </c>
      <c r="AC18" s="46">
        <v>0.28040540540540537</v>
      </c>
      <c r="AD18" s="46">
        <v>1.1299999999999999</v>
      </c>
      <c r="AE18" s="45">
        <f t="shared" si="8"/>
        <v>0.14907651715039577</v>
      </c>
      <c r="AF18" s="46">
        <v>3.66</v>
      </c>
      <c r="AG18" s="45">
        <f t="shared" si="9"/>
        <v>0.48284960422163592</v>
      </c>
      <c r="AH18" s="45">
        <v>5.16</v>
      </c>
      <c r="AI18" s="45">
        <f t="shared" si="15"/>
        <v>0.68073878627968343</v>
      </c>
      <c r="AJ18" s="46">
        <v>1.2999999999999998</v>
      </c>
      <c r="AK18" s="45">
        <f t="shared" si="10"/>
        <v>0.13278855975485188</v>
      </c>
      <c r="AL18" s="42">
        <v>4.59</v>
      </c>
      <c r="AM18" s="45">
        <f t="shared" si="16"/>
        <v>0.46884576098059244</v>
      </c>
      <c r="AN18" s="42">
        <v>5.89</v>
      </c>
      <c r="AO18" s="45">
        <f t="shared" si="17"/>
        <v>0.60163432073544432</v>
      </c>
      <c r="AP18" s="46">
        <v>8.33</v>
      </c>
      <c r="AQ18" s="46">
        <f t="shared" si="11"/>
        <v>0.8508682328907049</v>
      </c>
      <c r="AR18" s="46">
        <v>0.95999999999999908</v>
      </c>
      <c r="AS18" s="46">
        <f t="shared" si="12"/>
        <v>9.805924412665977E-2</v>
      </c>
    </row>
    <row r="19" spans="1:45" x14ac:dyDescent="0.35">
      <c r="A19" s="32" t="s">
        <v>23</v>
      </c>
      <c r="B19" s="39">
        <v>17.899999999999999</v>
      </c>
      <c r="C19" s="39">
        <v>13.3</v>
      </c>
      <c r="D19" s="39">
        <v>3.16</v>
      </c>
      <c r="E19" s="32">
        <v>5.91</v>
      </c>
      <c r="F19" s="17">
        <v>7.64</v>
      </c>
      <c r="G19" s="32">
        <f t="shared" si="13"/>
        <v>3.02</v>
      </c>
      <c r="H19" s="48">
        <v>1.3</v>
      </c>
      <c r="I19" s="17">
        <v>1.72</v>
      </c>
      <c r="J19" s="32">
        <v>34.020000000000003</v>
      </c>
      <c r="K19" s="32">
        <v>25.08</v>
      </c>
      <c r="L19" s="17">
        <v>12.03</v>
      </c>
      <c r="M19" s="17">
        <v>21.04</v>
      </c>
      <c r="N19" s="17">
        <v>20.94</v>
      </c>
      <c r="O19" s="17">
        <v>19.95</v>
      </c>
      <c r="P19" s="17">
        <f t="shared" si="14"/>
        <v>1.0500000000000043</v>
      </c>
      <c r="Q19" s="17">
        <f>'[1]Modern Mass &amp; Volume'!D15/0.001</f>
        <v>49.999999999999822</v>
      </c>
      <c r="R19" s="17">
        <v>154</v>
      </c>
      <c r="S19" s="35">
        <f t="shared" si="0"/>
        <v>3.0800000000000107</v>
      </c>
      <c r="T19" s="35">
        <f t="shared" si="1"/>
        <v>20.157068062827225</v>
      </c>
      <c r="U19" s="36">
        <f t="shared" si="2"/>
        <v>1.2927241962774956</v>
      </c>
      <c r="V19" s="36">
        <f t="shared" si="3"/>
        <v>0.12767527675276749</v>
      </c>
      <c r="W19" s="36">
        <f t="shared" si="4"/>
        <v>0.7534483216838973</v>
      </c>
      <c r="X19" s="36">
        <f t="shared" si="5"/>
        <v>18.489312169312164</v>
      </c>
      <c r="Y19" s="36">
        <f t="shared" si="6"/>
        <v>0.67965592766703042</v>
      </c>
      <c r="Z19" s="36">
        <f t="shared" si="7"/>
        <v>6.8863543060754623E-2</v>
      </c>
      <c r="AA19" s="36">
        <v>0.57449856733524352</v>
      </c>
      <c r="AB19" s="36">
        <v>0.7558139534883721</v>
      </c>
      <c r="AC19" s="37">
        <v>0.24159663865546219</v>
      </c>
      <c r="AD19" s="37">
        <v>0.65</v>
      </c>
      <c r="AE19" s="36">
        <f t="shared" si="8"/>
        <v>0.10998307952622674</v>
      </c>
      <c r="AF19" s="37">
        <v>2.4</v>
      </c>
      <c r="AG19" s="36">
        <f t="shared" si="9"/>
        <v>0.40609137055837563</v>
      </c>
      <c r="AH19" s="36">
        <v>3.76</v>
      </c>
      <c r="AI19" s="36">
        <f t="shared" si="15"/>
        <v>0.63620981387478848</v>
      </c>
      <c r="AJ19" s="37">
        <v>1.2099999999999995</v>
      </c>
      <c r="AK19" s="36">
        <f t="shared" si="10"/>
        <v>0.15837696335078527</v>
      </c>
      <c r="AL19" s="17">
        <v>3.6</v>
      </c>
      <c r="AM19" s="36">
        <f t="shared" si="16"/>
        <v>0.47120418848167545</v>
      </c>
      <c r="AN19" s="17">
        <v>4.8099999999999996</v>
      </c>
      <c r="AO19" s="36">
        <f t="shared" si="17"/>
        <v>0.62958115183246066</v>
      </c>
      <c r="AP19" s="37">
        <v>6.06</v>
      </c>
      <c r="AQ19" s="37">
        <f t="shared" si="11"/>
        <v>0.79319371727748689</v>
      </c>
      <c r="AR19" s="37">
        <v>1.0499999999999998</v>
      </c>
      <c r="AS19" s="37">
        <f t="shared" si="12"/>
        <v>0.13743455497382198</v>
      </c>
    </row>
    <row r="20" spans="1:45" x14ac:dyDescent="0.35">
      <c r="A20" s="32" t="s">
        <v>24</v>
      </c>
      <c r="B20" s="39">
        <v>19</v>
      </c>
      <c r="C20" s="39">
        <v>14.1</v>
      </c>
      <c r="D20" s="39">
        <v>3.93</v>
      </c>
      <c r="E20" s="32">
        <v>6.1499999999999995</v>
      </c>
      <c r="F20" s="17">
        <v>7.85</v>
      </c>
      <c r="G20" s="32">
        <f t="shared" si="13"/>
        <v>3.05</v>
      </c>
      <c r="H20" s="34">
        <v>0.95</v>
      </c>
      <c r="I20" s="17">
        <v>2.1</v>
      </c>
      <c r="J20" s="32">
        <v>36.840000000000003</v>
      </c>
      <c r="K20" s="32">
        <v>26.16</v>
      </c>
      <c r="L20" s="17">
        <v>11.53</v>
      </c>
      <c r="M20" s="17">
        <v>21.89</v>
      </c>
      <c r="N20" s="17">
        <v>24.47</v>
      </c>
      <c r="O20" s="17">
        <v>21.62</v>
      </c>
      <c r="P20" s="17">
        <f t="shared" si="14"/>
        <v>0.84000000000000341</v>
      </c>
      <c r="Q20" s="17">
        <f>'[1]Modern Mass &amp; Volume'!D16/0.001</f>
        <v>49.999999999999822</v>
      </c>
      <c r="R20" s="17">
        <v>170.4</v>
      </c>
      <c r="S20" s="35">
        <f t="shared" si="0"/>
        <v>3.4080000000000124</v>
      </c>
      <c r="T20" s="35">
        <f t="shared" si="1"/>
        <v>21.707006369426754</v>
      </c>
      <c r="U20" s="36">
        <f t="shared" si="2"/>
        <v>1.2764227642276422</v>
      </c>
      <c r="V20" s="36">
        <f t="shared" si="3"/>
        <v>0.12142857142857144</v>
      </c>
      <c r="W20" s="36">
        <f t="shared" si="4"/>
        <v>0.76308839521516247</v>
      </c>
      <c r="X20" s="36">
        <f t="shared" si="5"/>
        <v>18.576156351791528</v>
      </c>
      <c r="Y20" s="36">
        <f t="shared" si="6"/>
        <v>0.67647851236713141</v>
      </c>
      <c r="Z20" s="36">
        <f t="shared" si="7"/>
        <v>6.8541603581645585E-2</v>
      </c>
      <c r="AA20" s="36">
        <v>0.47118921127911728</v>
      </c>
      <c r="AB20" s="36">
        <v>0.45238095238095233</v>
      </c>
      <c r="AC20" s="37">
        <v>0.24746450304259635</v>
      </c>
      <c r="AD20" s="37">
        <v>0.88000000000000012</v>
      </c>
      <c r="AE20" s="36">
        <f t="shared" si="8"/>
        <v>0.14308943089430898</v>
      </c>
      <c r="AF20" s="37">
        <v>2.38</v>
      </c>
      <c r="AG20" s="36">
        <f t="shared" si="9"/>
        <v>0.38699186991869922</v>
      </c>
      <c r="AH20" s="36">
        <v>3.8099999999999996</v>
      </c>
      <c r="AI20" s="36">
        <f t="shared" si="15"/>
        <v>0.61951219512195121</v>
      </c>
      <c r="AJ20" s="37">
        <v>1.02</v>
      </c>
      <c r="AK20" s="36">
        <f t="shared" si="10"/>
        <v>0.12993630573248408</v>
      </c>
      <c r="AL20" s="17">
        <v>3.98</v>
      </c>
      <c r="AM20" s="36">
        <f t="shared" si="16"/>
        <v>0.50700636942675159</v>
      </c>
      <c r="AN20" s="17">
        <v>5</v>
      </c>
      <c r="AO20" s="36">
        <f t="shared" si="17"/>
        <v>0.63694267515923575</v>
      </c>
      <c r="AP20" s="37">
        <v>6.6099999999999994</v>
      </c>
      <c r="AQ20" s="37">
        <f t="shared" si="11"/>
        <v>0.84203821656050948</v>
      </c>
      <c r="AR20" s="37">
        <v>0.75</v>
      </c>
      <c r="AS20" s="37">
        <f t="shared" si="12"/>
        <v>9.5541401273885357E-2</v>
      </c>
    </row>
    <row r="21" spans="1:45" x14ac:dyDescent="0.35">
      <c r="A21" s="32" t="s">
        <v>25</v>
      </c>
      <c r="B21" s="39">
        <v>18</v>
      </c>
      <c r="C21" s="39">
        <v>13.3</v>
      </c>
      <c r="D21" s="39">
        <v>3.18</v>
      </c>
      <c r="E21" s="32">
        <v>5.6499999999999995</v>
      </c>
      <c r="F21" s="17">
        <v>7.49</v>
      </c>
      <c r="G21" s="32">
        <f t="shared" si="13"/>
        <v>3.0999999999999996</v>
      </c>
      <c r="H21" s="34">
        <v>1.1299999999999999</v>
      </c>
      <c r="I21" s="17">
        <v>1.97</v>
      </c>
      <c r="J21" s="32">
        <v>31.97</v>
      </c>
      <c r="K21" s="32">
        <v>24.17</v>
      </c>
      <c r="L21" s="17">
        <v>10.83</v>
      </c>
      <c r="M21" s="17">
        <v>20.59</v>
      </c>
      <c r="N21" s="17">
        <v>20.39</v>
      </c>
      <c r="O21" s="17">
        <v>19.64</v>
      </c>
      <c r="P21" s="17">
        <f t="shared" si="14"/>
        <v>0.75</v>
      </c>
      <c r="Q21" s="17">
        <f>'[1]Modern Mass &amp; Volume'!D17/0.001</f>
        <v>99.999999999999645</v>
      </c>
      <c r="R21" s="17">
        <v>147.1</v>
      </c>
      <c r="S21" s="35">
        <f t="shared" si="0"/>
        <v>1.4710000000000052</v>
      </c>
      <c r="T21" s="35">
        <f t="shared" si="1"/>
        <v>19.639519359145527</v>
      </c>
      <c r="U21" s="36">
        <f t="shared" si="2"/>
        <v>1.3256637168141594</v>
      </c>
      <c r="V21" s="36">
        <f t="shared" si="3"/>
        <v>0.14003044140030446</v>
      </c>
      <c r="W21" s="36">
        <f t="shared" si="4"/>
        <v>0.75546155936528936</v>
      </c>
      <c r="X21" s="36">
        <f t="shared" si="5"/>
        <v>18.273034094463565</v>
      </c>
      <c r="Y21" s="36">
        <f t="shared" si="6"/>
        <v>0.68770027732649941</v>
      </c>
      <c r="Z21" s="36">
        <f t="shared" si="7"/>
        <v>6.9678606089884867E-2</v>
      </c>
      <c r="AA21" s="36">
        <v>0.53114271701814619</v>
      </c>
      <c r="AB21" s="36">
        <v>0.57360406091370553</v>
      </c>
      <c r="AC21" s="37">
        <v>0.26398210290827739</v>
      </c>
      <c r="AD21" s="37">
        <v>0.77</v>
      </c>
      <c r="AE21" s="36">
        <f t="shared" si="8"/>
        <v>0.13628318584070798</v>
      </c>
      <c r="AF21" s="37">
        <v>2.42</v>
      </c>
      <c r="AG21" s="36">
        <f t="shared" si="9"/>
        <v>0.42831858407079648</v>
      </c>
      <c r="AH21" s="36">
        <v>3.66</v>
      </c>
      <c r="AI21" s="36">
        <f t="shared" si="15"/>
        <v>0.6477876106194691</v>
      </c>
      <c r="AJ21" s="37">
        <v>0.98999999999999977</v>
      </c>
      <c r="AK21" s="36">
        <f t="shared" si="10"/>
        <v>0.13217623497997327</v>
      </c>
      <c r="AL21" s="17">
        <v>3.47</v>
      </c>
      <c r="AM21" s="36">
        <f t="shared" si="16"/>
        <v>0.46328437917222964</v>
      </c>
      <c r="AN21" s="17">
        <v>4.46</v>
      </c>
      <c r="AO21" s="36">
        <f t="shared" si="17"/>
        <v>0.59546061415220286</v>
      </c>
      <c r="AP21" s="37">
        <v>6.3100000000000005</v>
      </c>
      <c r="AQ21" s="37">
        <f t="shared" si="11"/>
        <v>0.842456608811749</v>
      </c>
      <c r="AR21" s="37">
        <v>0.71</v>
      </c>
      <c r="AS21" s="37">
        <f t="shared" si="12"/>
        <v>9.4793057409879838E-2</v>
      </c>
    </row>
    <row r="22" spans="1:45" x14ac:dyDescent="0.35">
      <c r="A22" s="32" t="s">
        <v>26</v>
      </c>
      <c r="B22" s="39">
        <v>22</v>
      </c>
      <c r="C22" s="39">
        <v>16</v>
      </c>
      <c r="D22" s="39">
        <v>4</v>
      </c>
      <c r="E22" s="32">
        <v>6.67</v>
      </c>
      <c r="F22" s="17">
        <v>8.82</v>
      </c>
      <c r="G22" s="32">
        <f t="shared" si="13"/>
        <v>3.37</v>
      </c>
      <c r="H22" s="34">
        <v>1.22</v>
      </c>
      <c r="I22" s="17">
        <v>2.15</v>
      </c>
      <c r="J22" s="32">
        <v>43.16</v>
      </c>
      <c r="K22" s="32">
        <v>28.57</v>
      </c>
      <c r="L22" s="17">
        <v>13.12</v>
      </c>
      <c r="M22" s="17">
        <v>24.66</v>
      </c>
      <c r="N22" s="17">
        <v>29.05</v>
      </c>
      <c r="O22" s="17">
        <v>23.65</v>
      </c>
      <c r="P22" s="17">
        <f t="shared" si="14"/>
        <v>0.98999999999999488</v>
      </c>
      <c r="Q22" s="17">
        <f>'[1]Modern Mass &amp; Volume'!D18/0.001</f>
        <v>99.999999999999645</v>
      </c>
      <c r="R22" s="17">
        <v>222.3</v>
      </c>
      <c r="S22" s="35">
        <f t="shared" si="0"/>
        <v>2.2230000000000079</v>
      </c>
      <c r="T22" s="35">
        <f t="shared" si="1"/>
        <v>25.204081632653061</v>
      </c>
      <c r="U22" s="36">
        <f t="shared" si="2"/>
        <v>1.3223388305847077</v>
      </c>
      <c r="V22" s="36">
        <f t="shared" si="3"/>
        <v>0.13879922530664948</v>
      </c>
      <c r="W22" s="36">
        <f t="shared" si="4"/>
        <v>0.73364678205115119</v>
      </c>
      <c r="X22" s="36">
        <f t="shared" si="5"/>
        <v>18.912069045412419</v>
      </c>
      <c r="Y22" s="36">
        <f t="shared" si="6"/>
        <v>0.66446302539316549</v>
      </c>
      <c r="Z22" s="36">
        <f t="shared" si="7"/>
        <v>6.732418021940427E-2</v>
      </c>
      <c r="AA22" s="36">
        <v>0.45163511187607569</v>
      </c>
      <c r="AB22" s="36">
        <v>0.56744186046511624</v>
      </c>
      <c r="AC22" s="37">
        <v>0.24672897196261684</v>
      </c>
      <c r="AD22" s="37">
        <v>0.88</v>
      </c>
      <c r="AE22" s="36">
        <f t="shared" si="8"/>
        <v>0.13193403298350825</v>
      </c>
      <c r="AF22" s="37">
        <v>3</v>
      </c>
      <c r="AG22" s="36">
        <f t="shared" si="9"/>
        <v>0.4497751124437781</v>
      </c>
      <c r="AH22" s="36">
        <v>4.21</v>
      </c>
      <c r="AI22" s="36">
        <f t="shared" si="15"/>
        <v>0.63118440779610197</v>
      </c>
      <c r="AJ22" s="37">
        <v>1.3600000000000003</v>
      </c>
      <c r="AK22" s="36">
        <f t="shared" si="10"/>
        <v>0.1541950113378685</v>
      </c>
      <c r="AL22" s="17">
        <v>4.37</v>
      </c>
      <c r="AM22" s="36">
        <f t="shared" si="16"/>
        <v>0.49546485260770973</v>
      </c>
      <c r="AN22" s="17">
        <v>5.73</v>
      </c>
      <c r="AO22" s="36">
        <f t="shared" si="17"/>
        <v>0.64965986394557829</v>
      </c>
      <c r="AP22" s="37">
        <v>7.3599999999999994</v>
      </c>
      <c r="AQ22" s="37">
        <f t="shared" si="11"/>
        <v>0.83446712018140579</v>
      </c>
      <c r="AR22" s="37">
        <v>0.85000000000000053</v>
      </c>
      <c r="AS22" s="37">
        <f t="shared" si="12"/>
        <v>9.6371882086167857E-2</v>
      </c>
    </row>
    <row r="23" spans="1:45" x14ac:dyDescent="0.35">
      <c r="A23" s="32" t="s">
        <v>27</v>
      </c>
      <c r="B23" s="39">
        <v>20</v>
      </c>
      <c r="C23" s="39">
        <v>14.4</v>
      </c>
      <c r="D23" s="39">
        <v>3.44</v>
      </c>
      <c r="E23" s="32">
        <v>5.79</v>
      </c>
      <c r="F23" s="17">
        <v>8.01</v>
      </c>
      <c r="G23" s="32">
        <f t="shared" si="13"/>
        <v>3.1100000000000003</v>
      </c>
      <c r="H23" s="34">
        <v>1.33</v>
      </c>
      <c r="I23" s="17">
        <v>1.78</v>
      </c>
      <c r="J23" s="32">
        <v>34.65</v>
      </c>
      <c r="K23" s="32">
        <v>25.31</v>
      </c>
      <c r="L23" s="17">
        <v>12.81</v>
      </c>
      <c r="M23" s="17">
        <v>22.23</v>
      </c>
      <c r="N23" s="17">
        <v>21.12</v>
      </c>
      <c r="O23" s="17">
        <v>20.54</v>
      </c>
      <c r="P23" s="17">
        <f t="shared" si="14"/>
        <v>0.71999999999999886</v>
      </c>
      <c r="Q23" s="17">
        <f>'[1]Modern Mass &amp; Volume'!D19/0.001</f>
        <v>49.999999999999822</v>
      </c>
      <c r="R23" s="17">
        <v>162.69999999999999</v>
      </c>
      <c r="S23" s="35">
        <f t="shared" si="0"/>
        <v>3.2540000000000115</v>
      </c>
      <c r="T23" s="35">
        <f t="shared" si="1"/>
        <v>20.312109862671658</v>
      </c>
      <c r="U23" s="36">
        <f t="shared" si="2"/>
        <v>1.383419689119171</v>
      </c>
      <c r="V23" s="36">
        <f t="shared" si="3"/>
        <v>0.16086956521739129</v>
      </c>
      <c r="W23" s="36">
        <f t="shared" si="4"/>
        <v>0.74712309095495921</v>
      </c>
      <c r="X23" s="36">
        <f t="shared" si="5"/>
        <v>18.487621933621934</v>
      </c>
      <c r="Y23" s="36">
        <f t="shared" si="6"/>
        <v>0.67971806538869861</v>
      </c>
      <c r="Z23" s="36">
        <f t="shared" si="7"/>
        <v>6.88698389282629E-2</v>
      </c>
      <c r="AA23" s="36">
        <v>0.60653409090909094</v>
      </c>
      <c r="AB23" s="36">
        <v>0.7471910112359551</v>
      </c>
      <c r="AC23" s="37">
        <v>0.25596529284164854</v>
      </c>
      <c r="AD23" s="37">
        <v>1.01</v>
      </c>
      <c r="AE23" s="36">
        <f t="shared" si="8"/>
        <v>0.17443868739205526</v>
      </c>
      <c r="AF23" s="37">
        <v>2.6799999999999997</v>
      </c>
      <c r="AG23" s="36">
        <f t="shared" si="9"/>
        <v>0.46286701208980996</v>
      </c>
      <c r="AH23" s="36">
        <v>3.96</v>
      </c>
      <c r="AI23" s="36">
        <f t="shared" si="15"/>
        <v>0.68393782383419688</v>
      </c>
      <c r="AJ23" s="37">
        <v>0.94</v>
      </c>
      <c r="AK23" s="36">
        <f t="shared" si="10"/>
        <v>0.11735330836454431</v>
      </c>
      <c r="AL23" s="17">
        <v>3.86</v>
      </c>
      <c r="AM23" s="36">
        <f t="shared" si="16"/>
        <v>0.48189762796504371</v>
      </c>
      <c r="AN23" s="17">
        <v>4.8</v>
      </c>
      <c r="AO23" s="36">
        <f t="shared" si="17"/>
        <v>0.59925093632958804</v>
      </c>
      <c r="AP23" s="37">
        <v>6.42</v>
      </c>
      <c r="AQ23" s="37">
        <f t="shared" si="11"/>
        <v>0.80149812734082393</v>
      </c>
      <c r="AR23" s="37">
        <v>0.91000000000000014</v>
      </c>
      <c r="AS23" s="37">
        <f t="shared" si="12"/>
        <v>0.11360799001248442</v>
      </c>
    </row>
    <row r="24" spans="1:45" x14ac:dyDescent="0.35">
      <c r="A24" s="32" t="s">
        <v>28</v>
      </c>
      <c r="B24" s="39">
        <v>19.5</v>
      </c>
      <c r="C24" s="39">
        <v>13.5</v>
      </c>
      <c r="D24" s="39">
        <v>2.98</v>
      </c>
      <c r="E24" s="32">
        <v>5.84</v>
      </c>
      <c r="F24" s="17">
        <v>7.62</v>
      </c>
      <c r="G24" s="32">
        <f t="shared" si="13"/>
        <v>3.12</v>
      </c>
      <c r="H24" s="34">
        <v>1.32</v>
      </c>
      <c r="I24" s="17">
        <v>1.8</v>
      </c>
      <c r="J24" s="32">
        <v>33.08</v>
      </c>
      <c r="K24" s="32">
        <v>24.83</v>
      </c>
      <c r="L24" s="17">
        <v>11.13</v>
      </c>
      <c r="M24" s="17">
        <v>21.21</v>
      </c>
      <c r="N24" s="17">
        <v>20.93</v>
      </c>
      <c r="O24" s="17">
        <v>19.66</v>
      </c>
      <c r="P24" s="17">
        <f t="shared" si="14"/>
        <v>1.019999999999996</v>
      </c>
      <c r="Q24" s="17">
        <f>'[1]Modern Mass &amp; Volume'!D20/0.001</f>
        <v>49.999999999999822</v>
      </c>
      <c r="R24" s="17">
        <v>153.19999999999999</v>
      </c>
      <c r="S24" s="35">
        <f t="shared" si="0"/>
        <v>3.0640000000000107</v>
      </c>
      <c r="T24" s="35">
        <f t="shared" si="1"/>
        <v>20.104986876640417</v>
      </c>
      <c r="U24" s="36">
        <f t="shared" si="2"/>
        <v>1.3047945205479452</v>
      </c>
      <c r="V24" s="36">
        <f t="shared" si="3"/>
        <v>0.13224368499257058</v>
      </c>
      <c r="W24" s="36">
        <f t="shared" si="4"/>
        <v>0.74335742278790495</v>
      </c>
      <c r="X24" s="36">
        <f t="shared" si="5"/>
        <v>18.637512091898426</v>
      </c>
      <c r="Y24" s="36">
        <f t="shared" si="6"/>
        <v>0.6742515069820757</v>
      </c>
      <c r="Z24" s="36">
        <f t="shared" si="7"/>
        <v>6.831596076005389E-2</v>
      </c>
      <c r="AA24" s="36">
        <v>0.53177257525083621</v>
      </c>
      <c r="AB24" s="36">
        <v>0.73333333333333339</v>
      </c>
      <c r="AC24" s="37">
        <v>0.25591397849462361</v>
      </c>
      <c r="AD24" s="37">
        <v>0.60000000000000009</v>
      </c>
      <c r="AE24" s="36">
        <f t="shared" si="8"/>
        <v>0.10273972602739728</v>
      </c>
      <c r="AF24" s="37">
        <v>2.52</v>
      </c>
      <c r="AG24" s="36">
        <f t="shared" si="9"/>
        <v>0.4315068493150685</v>
      </c>
      <c r="AH24" s="36">
        <v>3.9</v>
      </c>
      <c r="AI24" s="36">
        <f t="shared" si="15"/>
        <v>0.6678082191780822</v>
      </c>
      <c r="AJ24" s="37">
        <v>1.02</v>
      </c>
      <c r="AK24" s="36">
        <f t="shared" si="10"/>
        <v>0.13385826771653545</v>
      </c>
      <c r="AL24" s="17">
        <v>3.72</v>
      </c>
      <c r="AM24" s="36">
        <f t="shared" si="16"/>
        <v>0.48818897637795278</v>
      </c>
      <c r="AN24" s="17">
        <v>4.74</v>
      </c>
      <c r="AO24" s="36">
        <f t="shared" si="17"/>
        <v>0.62204724409448819</v>
      </c>
      <c r="AP24" s="37">
        <v>6.2299999999999995</v>
      </c>
      <c r="AQ24" s="37">
        <f t="shared" si="11"/>
        <v>0.8175853018372703</v>
      </c>
      <c r="AR24" s="37">
        <v>0.82000000000000028</v>
      </c>
      <c r="AS24" s="37">
        <f t="shared" si="12"/>
        <v>0.10761154855643049</v>
      </c>
    </row>
    <row r="25" spans="1:45" ht="15" thickBot="1" x14ac:dyDescent="0.4">
      <c r="A25" s="40" t="s">
        <v>29</v>
      </c>
      <c r="B25" s="50">
        <v>18.399999999999999</v>
      </c>
      <c r="C25" s="50">
        <v>14.1</v>
      </c>
      <c r="D25" s="50">
        <v>3.61</v>
      </c>
      <c r="E25" s="40">
        <v>6.11</v>
      </c>
      <c r="F25" s="42">
        <v>8.08</v>
      </c>
      <c r="G25" s="40">
        <f t="shared" si="13"/>
        <v>3.29</v>
      </c>
      <c r="H25" s="43">
        <v>1.3</v>
      </c>
      <c r="I25" s="42">
        <v>1.99</v>
      </c>
      <c r="J25" s="40">
        <v>37.24</v>
      </c>
      <c r="K25" s="40">
        <v>26.19</v>
      </c>
      <c r="L25" s="42">
        <v>11.81</v>
      </c>
      <c r="M25" s="42">
        <v>22.41</v>
      </c>
      <c r="N25" s="42">
        <v>24.4</v>
      </c>
      <c r="O25" s="42">
        <v>21.37</v>
      </c>
      <c r="P25" s="42">
        <f t="shared" si="14"/>
        <v>1.0300000000000011</v>
      </c>
      <c r="Q25" s="42">
        <f>'[1]Modern Mass &amp; Volume'!D21/0.001</f>
        <v>99.999999999999645</v>
      </c>
      <c r="R25" s="42">
        <v>184.5</v>
      </c>
      <c r="S25" s="44">
        <f t="shared" si="0"/>
        <v>1.8450000000000066</v>
      </c>
      <c r="T25" s="44">
        <f t="shared" si="1"/>
        <v>22.834158415841586</v>
      </c>
      <c r="U25" s="45">
        <f t="shared" si="2"/>
        <v>1.3224222585924712</v>
      </c>
      <c r="V25" s="45">
        <f t="shared" si="3"/>
        <v>0.13883016208597601</v>
      </c>
      <c r="W25" s="45">
        <f t="shared" si="4"/>
        <v>0.75432256809969056</v>
      </c>
      <c r="X25" s="45">
        <f t="shared" si="5"/>
        <v>18.418799677765843</v>
      </c>
      <c r="Y25" s="45">
        <f t="shared" si="6"/>
        <v>0.68225784710219739</v>
      </c>
      <c r="Z25" s="45">
        <f t="shared" si="7"/>
        <v>6.9127172617667765E-2</v>
      </c>
      <c r="AA25" s="45">
        <v>0.48401639344262298</v>
      </c>
      <c r="AB25" s="45">
        <v>0.65326633165829151</v>
      </c>
      <c r="AC25" s="46">
        <v>0.24693877551020404</v>
      </c>
      <c r="AD25" s="46">
        <v>0.84000000000000008</v>
      </c>
      <c r="AE25" s="45">
        <f t="shared" si="8"/>
        <v>0.13747954173486088</v>
      </c>
      <c r="AF25" s="46">
        <v>2.67</v>
      </c>
      <c r="AG25" s="45">
        <f t="shared" si="9"/>
        <v>0.43698854337152204</v>
      </c>
      <c r="AH25" s="45">
        <v>3.81</v>
      </c>
      <c r="AI25" s="45">
        <f t="shared" si="15"/>
        <v>0.62356792144026185</v>
      </c>
      <c r="AJ25" s="46">
        <v>1.0699999999999998</v>
      </c>
      <c r="AK25" s="45">
        <f t="shared" si="10"/>
        <v>0.1324257425742574</v>
      </c>
      <c r="AL25" s="42">
        <v>3.81</v>
      </c>
      <c r="AM25" s="45">
        <f t="shared" si="16"/>
        <v>0.47153465346534651</v>
      </c>
      <c r="AN25" s="42">
        <v>4.88</v>
      </c>
      <c r="AO25" s="45">
        <f t="shared" si="17"/>
        <v>0.60396039603960394</v>
      </c>
      <c r="AP25" s="46">
        <v>6.6899999999999995</v>
      </c>
      <c r="AQ25" s="46">
        <f t="shared" si="11"/>
        <v>0.82797029702970293</v>
      </c>
      <c r="AR25" s="46">
        <v>0.86000000000000032</v>
      </c>
      <c r="AS25" s="46">
        <f t="shared" si="12"/>
        <v>0.10643564356435647</v>
      </c>
    </row>
    <row r="26" spans="1:45" x14ac:dyDescent="0.35">
      <c r="A26" s="32" t="s">
        <v>30</v>
      </c>
      <c r="B26" s="39">
        <v>19</v>
      </c>
      <c r="C26" s="39">
        <v>13.8</v>
      </c>
      <c r="D26" s="39">
        <v>3.41</v>
      </c>
      <c r="E26" s="32">
        <v>5.96</v>
      </c>
      <c r="F26" s="17">
        <v>7.71</v>
      </c>
      <c r="G26" s="32">
        <f t="shared" si="13"/>
        <v>3.11</v>
      </c>
      <c r="H26" s="48">
        <v>1.23</v>
      </c>
      <c r="I26" s="17">
        <v>1.88</v>
      </c>
      <c r="J26" s="32">
        <v>34.869999999999997</v>
      </c>
      <c r="K26" s="32">
        <v>25.24</v>
      </c>
      <c r="L26" s="17">
        <v>11.97</v>
      </c>
      <c r="M26" s="17">
        <v>21.45</v>
      </c>
      <c r="N26" s="17">
        <v>22.2</v>
      </c>
      <c r="O26" s="17">
        <v>20.45</v>
      </c>
      <c r="P26" s="17">
        <f t="shared" si="14"/>
        <v>0.69999999999999574</v>
      </c>
      <c r="Q26" s="17">
        <f>'[1]Modern Mass &amp; Volume'!D22/0.001</f>
        <v>49.999999999999822</v>
      </c>
      <c r="R26" s="17">
        <v>160</v>
      </c>
      <c r="S26" s="35">
        <f t="shared" si="0"/>
        <v>3.2000000000000113</v>
      </c>
      <c r="T26" s="35">
        <f t="shared" si="1"/>
        <v>20.752269779507134</v>
      </c>
      <c r="U26" s="36">
        <f t="shared" si="2"/>
        <v>1.2936241610738255</v>
      </c>
      <c r="V26" s="36">
        <f t="shared" si="3"/>
        <v>0.12801755669348938</v>
      </c>
      <c r="W26" s="36">
        <f t="shared" si="4"/>
        <v>0.75884191192472072</v>
      </c>
      <c r="X26" s="36">
        <f t="shared" si="5"/>
        <v>18.269503871522797</v>
      </c>
      <c r="Y26" s="36">
        <f t="shared" si="6"/>
        <v>0.68783316190357735</v>
      </c>
      <c r="Z26" s="36">
        <f t="shared" si="7"/>
        <v>6.9692070112522209E-2</v>
      </c>
      <c r="AA26" s="36">
        <v>0.53918918918918923</v>
      </c>
      <c r="AB26" s="36">
        <v>0.6542553191489362</v>
      </c>
      <c r="AC26" s="37">
        <v>0.23395445134575568</v>
      </c>
      <c r="AD26" s="37">
        <v>1.01</v>
      </c>
      <c r="AE26" s="36">
        <f t="shared" si="8"/>
        <v>0.16946308724832215</v>
      </c>
      <c r="AF26" s="37">
        <v>2.92</v>
      </c>
      <c r="AG26" s="36">
        <f t="shared" si="9"/>
        <v>0.48993288590604028</v>
      </c>
      <c r="AH26" s="36">
        <v>3.9</v>
      </c>
      <c r="AI26" s="36">
        <f t="shared" si="15"/>
        <v>0.65436241610738255</v>
      </c>
      <c r="AJ26" s="37">
        <v>1.0100000000000002</v>
      </c>
      <c r="AK26" s="36">
        <f t="shared" si="10"/>
        <v>0.13099870298313882</v>
      </c>
      <c r="AL26" s="17">
        <v>3.68</v>
      </c>
      <c r="AM26" s="36">
        <f t="shared" si="16"/>
        <v>0.4773022049286641</v>
      </c>
      <c r="AN26" s="17">
        <v>4.6900000000000004</v>
      </c>
      <c r="AO26" s="36">
        <f t="shared" si="17"/>
        <v>0.60830090791180291</v>
      </c>
      <c r="AP26" s="37">
        <v>6.41</v>
      </c>
      <c r="AQ26" s="37">
        <f t="shared" si="11"/>
        <v>0.83138780804150458</v>
      </c>
      <c r="AR26" s="37">
        <v>0.80999999999999961</v>
      </c>
      <c r="AS26" s="37">
        <f t="shared" si="12"/>
        <v>0.10505836575875481</v>
      </c>
    </row>
    <row r="27" spans="1:45" x14ac:dyDescent="0.35">
      <c r="A27" s="32" t="s">
        <v>31</v>
      </c>
      <c r="B27" s="39">
        <v>21.5</v>
      </c>
      <c r="C27" s="39">
        <v>16</v>
      </c>
      <c r="D27" s="39">
        <v>4.76</v>
      </c>
      <c r="E27" s="32">
        <v>6.37</v>
      </c>
      <c r="F27" s="17">
        <v>8.56</v>
      </c>
      <c r="G27" s="32">
        <f t="shared" si="13"/>
        <v>3.49</v>
      </c>
      <c r="H27" s="34">
        <v>1.32</v>
      </c>
      <c r="I27" s="17">
        <v>2.17</v>
      </c>
      <c r="J27" s="32">
        <v>40.9</v>
      </c>
      <c r="K27" s="32">
        <v>27.88</v>
      </c>
      <c r="L27" s="17">
        <v>12.67</v>
      </c>
      <c r="M27" s="17">
        <v>23.93</v>
      </c>
      <c r="N27" s="17">
        <v>27.17</v>
      </c>
      <c r="O27" s="17">
        <v>22.04</v>
      </c>
      <c r="P27" s="17">
        <f t="shared" si="14"/>
        <v>1.0599999999999952</v>
      </c>
      <c r="Q27" s="17">
        <f>'[1]Modern Mass &amp; Volume'!D23/0.001</f>
        <v>99.999999999999645</v>
      </c>
      <c r="R27" s="17">
        <v>208.2</v>
      </c>
      <c r="S27" s="35">
        <f t="shared" si="0"/>
        <v>2.0820000000000074</v>
      </c>
      <c r="T27" s="35">
        <f t="shared" si="1"/>
        <v>24.322429906542052</v>
      </c>
      <c r="U27" s="36">
        <f t="shared" si="2"/>
        <v>1.3437990580847725</v>
      </c>
      <c r="V27" s="36">
        <f t="shared" si="3"/>
        <v>0.14668452779638316</v>
      </c>
      <c r="W27" s="36">
        <f t="shared" si="4"/>
        <v>0.75008436156633751</v>
      </c>
      <c r="X27" s="36">
        <f t="shared" si="5"/>
        <v>19.004753056234719</v>
      </c>
      <c r="Y27" s="36">
        <f t="shared" si="6"/>
        <v>0.661222515082175</v>
      </c>
      <c r="Z27" s="36">
        <f t="shared" si="7"/>
        <v>6.6995847879089507E-2</v>
      </c>
      <c r="AA27" s="36">
        <v>0.46632315053367684</v>
      </c>
      <c r="AB27" s="36">
        <v>0.60829493087557607</v>
      </c>
      <c r="AC27" s="37">
        <v>0.23689320388349513</v>
      </c>
      <c r="AD27" s="37">
        <v>0.66</v>
      </c>
      <c r="AE27" s="36">
        <f t="shared" si="8"/>
        <v>0.10361067503924647</v>
      </c>
      <c r="AF27" s="37">
        <v>3.2600000000000002</v>
      </c>
      <c r="AG27" s="36">
        <f t="shared" si="9"/>
        <v>0.51177394034536894</v>
      </c>
      <c r="AH27" s="36">
        <v>4.26</v>
      </c>
      <c r="AI27" s="36">
        <f t="shared" si="15"/>
        <v>0.66875981161695441</v>
      </c>
      <c r="AJ27" s="37">
        <v>0.94000000000000039</v>
      </c>
      <c r="AK27" s="36">
        <f t="shared" si="10"/>
        <v>0.10981308411214957</v>
      </c>
      <c r="AL27" s="17">
        <v>4.05</v>
      </c>
      <c r="AM27" s="36">
        <f t="shared" si="16"/>
        <v>0.47313084112149528</v>
      </c>
      <c r="AN27" s="17">
        <v>4.99</v>
      </c>
      <c r="AO27" s="36">
        <f t="shared" si="17"/>
        <v>0.5829439252336448</v>
      </c>
      <c r="AP27" s="37">
        <v>7.01</v>
      </c>
      <c r="AQ27" s="37">
        <f t="shared" si="11"/>
        <v>0.8189252336448597</v>
      </c>
      <c r="AR27" s="37">
        <v>0.96000000000000085</v>
      </c>
      <c r="AS27" s="37">
        <f t="shared" si="12"/>
        <v>0.11214953271028047</v>
      </c>
    </row>
    <row r="28" spans="1:45" x14ac:dyDescent="0.35">
      <c r="A28" s="32" t="s">
        <v>32</v>
      </c>
      <c r="B28" s="39">
        <v>21.5</v>
      </c>
      <c r="C28" s="39">
        <v>15.1</v>
      </c>
      <c r="D28" s="39">
        <v>3.87</v>
      </c>
      <c r="E28" s="32">
        <v>6.75</v>
      </c>
      <c r="F28" s="17">
        <v>8.61</v>
      </c>
      <c r="G28" s="32">
        <f t="shared" si="13"/>
        <v>3.7699999999999996</v>
      </c>
      <c r="H28" s="34">
        <v>1.45</v>
      </c>
      <c r="I28" s="17">
        <v>2.3199999999999998</v>
      </c>
      <c r="J28" s="32">
        <v>44.27</v>
      </c>
      <c r="K28" s="32">
        <v>28.61</v>
      </c>
      <c r="L28" s="17">
        <v>13.65</v>
      </c>
      <c r="M28" s="17">
        <v>23.91</v>
      </c>
      <c r="N28" s="17">
        <v>29.76</v>
      </c>
      <c r="O28" s="17">
        <v>23.28</v>
      </c>
      <c r="P28" s="17">
        <f t="shared" si="14"/>
        <v>0.85999999999999943</v>
      </c>
      <c r="Q28" s="17">
        <f>'[1]Modern Mass &amp; Volume'!D24/0.001</f>
        <v>99.999999999999645</v>
      </c>
      <c r="R28" s="17">
        <v>241.6</v>
      </c>
      <c r="S28" s="35">
        <f t="shared" si="0"/>
        <v>2.4160000000000084</v>
      </c>
      <c r="T28" s="35">
        <f t="shared" si="1"/>
        <v>28.060394889663183</v>
      </c>
      <c r="U28" s="36">
        <f t="shared" si="2"/>
        <v>1.2755555555555556</v>
      </c>
      <c r="V28" s="36">
        <f t="shared" si="3"/>
        <v>0.12109374999999997</v>
      </c>
      <c r="W28" s="36">
        <f t="shared" si="4"/>
        <v>0.76173269669204646</v>
      </c>
      <c r="X28" s="36">
        <f t="shared" si="5"/>
        <v>18.489543709058051</v>
      </c>
      <c r="Y28" s="36">
        <f t="shared" si="6"/>
        <v>0.67964741651265803</v>
      </c>
      <c r="Z28" s="36">
        <f t="shared" si="7"/>
        <v>6.8862680700519444E-2</v>
      </c>
      <c r="AA28" s="36">
        <v>0.45866935483870969</v>
      </c>
      <c r="AB28" s="36">
        <v>0.625</v>
      </c>
      <c r="AC28" s="37">
        <v>0.24309392265193372</v>
      </c>
      <c r="AD28" s="37">
        <v>0.94000000000000006</v>
      </c>
      <c r="AE28" s="36">
        <f t="shared" si="8"/>
        <v>0.13925925925925928</v>
      </c>
      <c r="AF28" s="37">
        <v>3.19</v>
      </c>
      <c r="AG28" s="36">
        <f t="shared" si="9"/>
        <v>0.47259259259259256</v>
      </c>
      <c r="AH28" s="36">
        <v>4.3600000000000003</v>
      </c>
      <c r="AI28" s="36">
        <f t="shared" si="15"/>
        <v>0.64592592592592601</v>
      </c>
      <c r="AJ28" s="37">
        <v>0.91000000000000014</v>
      </c>
      <c r="AK28" s="36">
        <f t="shared" si="10"/>
        <v>0.10569105691056913</v>
      </c>
      <c r="AL28" s="17">
        <v>4.3099999999999996</v>
      </c>
      <c r="AM28" s="36">
        <f t="shared" si="16"/>
        <v>0.50058072009291521</v>
      </c>
      <c r="AN28" s="17">
        <v>5.22</v>
      </c>
      <c r="AO28" s="36">
        <f t="shared" si="17"/>
        <v>0.60627177700348434</v>
      </c>
      <c r="AP28" s="37">
        <v>7.18</v>
      </c>
      <c r="AQ28" s="37">
        <f t="shared" si="11"/>
        <v>0.83391405342624858</v>
      </c>
      <c r="AR28" s="37">
        <v>0.88999999999999968</v>
      </c>
      <c r="AS28" s="37">
        <f t="shared" si="12"/>
        <v>0.10336817653890822</v>
      </c>
    </row>
    <row r="29" spans="1:45" x14ac:dyDescent="0.35">
      <c r="A29" s="32" t="s">
        <v>33</v>
      </c>
      <c r="B29" s="39">
        <v>20.399999999999999</v>
      </c>
      <c r="C29" s="39">
        <v>15.3</v>
      </c>
      <c r="D29" s="39">
        <v>3.83</v>
      </c>
      <c r="E29" s="32">
        <v>6.23</v>
      </c>
      <c r="F29" s="17">
        <v>8.36</v>
      </c>
      <c r="G29" s="32">
        <f t="shared" si="13"/>
        <v>3.25</v>
      </c>
      <c r="H29" s="34">
        <v>1.38</v>
      </c>
      <c r="I29" s="17">
        <v>1.87</v>
      </c>
      <c r="J29" s="32">
        <v>38.32</v>
      </c>
      <c r="K29" s="32">
        <v>27.29</v>
      </c>
      <c r="L29" s="17">
        <v>12.11</v>
      </c>
      <c r="M29" s="17">
        <v>22.91</v>
      </c>
      <c r="N29" s="17">
        <v>25.29</v>
      </c>
      <c r="O29" s="17">
        <v>21.63</v>
      </c>
      <c r="P29" s="17">
        <f t="shared" si="14"/>
        <v>0.92000000000000171</v>
      </c>
      <c r="Q29" s="17">
        <f>'[1]Modern Mass &amp; Volume'!D25/0.001</f>
        <v>99.999999999999645</v>
      </c>
      <c r="R29" s="17">
        <v>185.6</v>
      </c>
      <c r="S29" s="35">
        <f t="shared" si="0"/>
        <v>1.8560000000000065</v>
      </c>
      <c r="T29" s="35">
        <f t="shared" si="1"/>
        <v>22.200956937799045</v>
      </c>
      <c r="U29" s="36">
        <f t="shared" si="2"/>
        <v>1.3418940609951844</v>
      </c>
      <c r="V29" s="36">
        <f t="shared" si="3"/>
        <v>0.14599040438656607</v>
      </c>
      <c r="W29" s="36">
        <f t="shared" si="4"/>
        <v>0.73575153409570915</v>
      </c>
      <c r="X29" s="36">
        <f t="shared" si="5"/>
        <v>19.434866910229644</v>
      </c>
      <c r="Y29" s="36">
        <f t="shared" si="6"/>
        <v>0.64658897189281994</v>
      </c>
      <c r="Z29" s="36">
        <f t="shared" si="7"/>
        <v>6.5513159962262799E-2</v>
      </c>
      <c r="AA29" s="36">
        <v>0.47884539343614074</v>
      </c>
      <c r="AB29" s="36">
        <v>0.73796791443850263</v>
      </c>
      <c r="AC29" s="37">
        <v>0.25604838709677419</v>
      </c>
      <c r="AD29" s="37">
        <v>0.62</v>
      </c>
      <c r="AE29" s="36">
        <f t="shared" si="8"/>
        <v>9.9518459069020862E-2</v>
      </c>
      <c r="AF29" s="37">
        <v>2.65</v>
      </c>
      <c r="AG29" s="36">
        <f t="shared" si="9"/>
        <v>0.42536115569823429</v>
      </c>
      <c r="AH29" s="36">
        <v>3.9</v>
      </c>
      <c r="AI29" s="36">
        <f t="shared" si="15"/>
        <v>0.62600321027287309</v>
      </c>
      <c r="AJ29" s="37">
        <v>1.21</v>
      </c>
      <c r="AK29" s="36">
        <f t="shared" si="10"/>
        <v>0.14473684210526316</v>
      </c>
      <c r="AL29" s="17">
        <v>3.92</v>
      </c>
      <c r="AM29" s="36">
        <f t="shared" si="16"/>
        <v>0.46889952153110048</v>
      </c>
      <c r="AN29" s="17">
        <v>5.13</v>
      </c>
      <c r="AO29" s="36">
        <f t="shared" si="17"/>
        <v>0.61363636363636365</v>
      </c>
      <c r="AP29" s="37">
        <v>6.8900000000000006</v>
      </c>
      <c r="AQ29" s="37">
        <f t="shared" si="11"/>
        <v>0.82416267942583743</v>
      </c>
      <c r="AR29" s="37">
        <v>0.98999999999999932</v>
      </c>
      <c r="AS29" s="37">
        <f t="shared" si="12"/>
        <v>0.11842105263157887</v>
      </c>
    </row>
    <row r="30" spans="1:45" x14ac:dyDescent="0.35">
      <c r="A30" s="32" t="s">
        <v>34</v>
      </c>
      <c r="B30" s="39">
        <v>19.899999999999999</v>
      </c>
      <c r="C30" s="39">
        <v>15</v>
      </c>
      <c r="D30" s="39">
        <v>3.46</v>
      </c>
      <c r="E30" s="32">
        <v>6.17</v>
      </c>
      <c r="F30" s="17">
        <v>7.99</v>
      </c>
      <c r="G30" s="32">
        <f t="shared" si="13"/>
        <v>3.17</v>
      </c>
      <c r="H30" s="34">
        <v>1.27</v>
      </c>
      <c r="I30" s="17">
        <v>1.9</v>
      </c>
      <c r="J30" s="32">
        <v>36.25</v>
      </c>
      <c r="K30" s="32">
        <v>26.11</v>
      </c>
      <c r="L30" s="17">
        <v>11.44</v>
      </c>
      <c r="M30" s="17">
        <v>22.13</v>
      </c>
      <c r="N30" s="17">
        <v>23.82</v>
      </c>
      <c r="O30" s="17">
        <v>21.39</v>
      </c>
      <c r="P30" s="17">
        <f t="shared" si="14"/>
        <v>0.99000000000000199</v>
      </c>
      <c r="Q30" s="17">
        <f>'[1]Modern Mass &amp; Volume'!D26/0.001</f>
        <v>99.999999999999645</v>
      </c>
      <c r="R30" s="17">
        <v>171.7</v>
      </c>
      <c r="S30" s="35">
        <f t="shared" si="0"/>
        <v>1.7170000000000061</v>
      </c>
      <c r="T30" s="35">
        <f t="shared" si="1"/>
        <v>21.489361702127656</v>
      </c>
      <c r="U30" s="36">
        <f t="shared" si="2"/>
        <v>1.2949756888168558</v>
      </c>
      <c r="V30" s="36">
        <f t="shared" si="3"/>
        <v>0.12853107344632769</v>
      </c>
      <c r="W30" s="36">
        <f t="shared" si="4"/>
        <v>0.73531947349097238</v>
      </c>
      <c r="X30" s="36">
        <f t="shared" si="5"/>
        <v>18.806402758620688</v>
      </c>
      <c r="Y30" s="36">
        <f t="shared" si="6"/>
        <v>0.66819639968621114</v>
      </c>
      <c r="Z30" s="36">
        <f t="shared" si="7"/>
        <v>6.7702450121755534E-2</v>
      </c>
      <c r="AA30" s="36">
        <v>0.48026868178001675</v>
      </c>
      <c r="AB30" s="36">
        <v>0.66842105263157903</v>
      </c>
      <c r="AC30" s="37">
        <v>0.24646464646464644</v>
      </c>
      <c r="AD30" s="37">
        <v>0.7</v>
      </c>
      <c r="AE30" s="36">
        <f t="shared" si="8"/>
        <v>0.11345218800648298</v>
      </c>
      <c r="AF30" s="37">
        <v>2.67</v>
      </c>
      <c r="AG30" s="36">
        <f t="shared" si="9"/>
        <v>0.4327390599675851</v>
      </c>
      <c r="AH30" s="36">
        <v>3.8899999999999997</v>
      </c>
      <c r="AI30" s="36">
        <f t="shared" si="15"/>
        <v>0.63047001620745535</v>
      </c>
      <c r="AJ30" s="37">
        <v>0.98000000000000043</v>
      </c>
      <c r="AK30" s="36">
        <f t="shared" si="10"/>
        <v>0.12265331664580731</v>
      </c>
      <c r="AL30" s="17">
        <v>4</v>
      </c>
      <c r="AM30" s="36">
        <f t="shared" si="16"/>
        <v>0.50062578222778475</v>
      </c>
      <c r="AN30" s="17">
        <v>4.9800000000000004</v>
      </c>
      <c r="AO30" s="36">
        <f t="shared" si="17"/>
        <v>0.62327909887359201</v>
      </c>
      <c r="AP30" s="37">
        <v>6.41</v>
      </c>
      <c r="AQ30" s="37">
        <f t="shared" si="11"/>
        <v>0.80225281602002507</v>
      </c>
      <c r="AR30" s="37">
        <v>1.0200000000000005</v>
      </c>
      <c r="AS30" s="37">
        <f t="shared" si="12"/>
        <v>0.12765957446808515</v>
      </c>
    </row>
    <row r="31" spans="1:45" x14ac:dyDescent="0.35">
      <c r="A31" s="32" t="s">
        <v>35</v>
      </c>
      <c r="B31" s="39">
        <v>22.4</v>
      </c>
      <c r="C31" s="39">
        <v>15.5</v>
      </c>
      <c r="D31" s="39">
        <v>3.48</v>
      </c>
      <c r="E31" s="32">
        <v>6.57</v>
      </c>
      <c r="F31" s="17">
        <v>8.84</v>
      </c>
      <c r="G31" s="32">
        <f t="shared" si="13"/>
        <v>3.5700000000000003</v>
      </c>
      <c r="H31" s="34">
        <v>1.37</v>
      </c>
      <c r="I31" s="17">
        <v>2.2000000000000002</v>
      </c>
      <c r="J31" s="32">
        <v>42.7</v>
      </c>
      <c r="K31" s="32">
        <v>28.48</v>
      </c>
      <c r="L31" s="17">
        <v>15.11</v>
      </c>
      <c r="M31" s="17">
        <v>24.38</v>
      </c>
      <c r="N31" s="17">
        <v>26.36</v>
      </c>
      <c r="O31" s="17">
        <v>22.58</v>
      </c>
      <c r="P31" s="17">
        <f t="shared" si="14"/>
        <v>1.230000000000004</v>
      </c>
      <c r="Q31" s="17">
        <f>'[1]Modern Mass &amp; Volume'!D27/0.001</f>
        <v>99.999999999999645</v>
      </c>
      <c r="R31" s="17">
        <v>213.7</v>
      </c>
      <c r="S31" s="35">
        <f t="shared" si="0"/>
        <v>2.1370000000000076</v>
      </c>
      <c r="T31" s="35">
        <f t="shared" si="1"/>
        <v>24.174208144796378</v>
      </c>
      <c r="U31" s="36">
        <f t="shared" si="2"/>
        <v>1.3455098934550989</v>
      </c>
      <c r="V31" s="36">
        <f t="shared" si="3"/>
        <v>0.14730694354315377</v>
      </c>
      <c r="W31" s="36">
        <f t="shared" si="4"/>
        <v>0.73520802771407123</v>
      </c>
      <c r="X31" s="36">
        <f t="shared" si="5"/>
        <v>18.995559718969556</v>
      </c>
      <c r="Y31" s="36">
        <f t="shared" si="6"/>
        <v>0.66154252890005683</v>
      </c>
      <c r="Z31" s="36">
        <f t="shared" si="7"/>
        <v>6.7028272057899199E-2</v>
      </c>
      <c r="AA31" s="36">
        <v>0.57321699544764793</v>
      </c>
      <c r="AB31" s="36">
        <v>0.62272727272727268</v>
      </c>
      <c r="AC31" s="37">
        <v>0.25621414913957935</v>
      </c>
      <c r="AD31" s="37">
        <v>0.78</v>
      </c>
      <c r="AE31" s="36">
        <f t="shared" si="8"/>
        <v>0.11872146118721461</v>
      </c>
      <c r="AF31" s="37">
        <v>2.6399999999999997</v>
      </c>
      <c r="AG31" s="36">
        <f t="shared" si="9"/>
        <v>0.40182648401826476</v>
      </c>
      <c r="AH31" s="36">
        <v>4.2</v>
      </c>
      <c r="AI31" s="36">
        <f t="shared" si="15"/>
        <v>0.63926940639269403</v>
      </c>
      <c r="AJ31" s="37">
        <v>1.6300000000000003</v>
      </c>
      <c r="AK31" s="36">
        <f t="shared" si="10"/>
        <v>0.18438914027149325</v>
      </c>
      <c r="AL31" s="17">
        <v>3.78</v>
      </c>
      <c r="AM31" s="36">
        <f t="shared" si="16"/>
        <v>0.42760180995475111</v>
      </c>
      <c r="AN31" s="17">
        <v>5.41</v>
      </c>
      <c r="AO31" s="36">
        <f t="shared" si="17"/>
        <v>0.61199095022624439</v>
      </c>
      <c r="AP31" s="37">
        <v>7.08</v>
      </c>
      <c r="AQ31" s="37">
        <f t="shared" si="11"/>
        <v>0.80090497737556565</v>
      </c>
      <c r="AR31" s="37">
        <v>1.1799999999999997</v>
      </c>
      <c r="AS31" s="37">
        <f t="shared" si="12"/>
        <v>0.13348416289592757</v>
      </c>
    </row>
    <row r="32" spans="1:45" x14ac:dyDescent="0.35">
      <c r="A32" s="32" t="s">
        <v>36</v>
      </c>
      <c r="B32" s="39">
        <v>18.5</v>
      </c>
      <c r="C32" s="39">
        <v>13.3</v>
      </c>
      <c r="D32" s="39">
        <v>3.27</v>
      </c>
      <c r="E32" s="32">
        <v>6.1000000000000005</v>
      </c>
      <c r="F32" s="17">
        <v>7.7</v>
      </c>
      <c r="G32" s="32">
        <f t="shared" si="13"/>
        <v>3.21</v>
      </c>
      <c r="H32" s="34">
        <v>1.25</v>
      </c>
      <c r="I32" s="17">
        <v>1.96</v>
      </c>
      <c r="J32" s="32">
        <v>35.35</v>
      </c>
      <c r="K32" s="32">
        <v>25.35</v>
      </c>
      <c r="L32" s="17">
        <v>11.52</v>
      </c>
      <c r="M32" s="17">
        <v>21.73</v>
      </c>
      <c r="N32" s="17">
        <v>22.8</v>
      </c>
      <c r="O32" s="17">
        <v>20.11</v>
      </c>
      <c r="P32" s="17">
        <f t="shared" si="14"/>
        <v>1.0300000000000011</v>
      </c>
      <c r="Q32" s="17">
        <f>'[1]Modern Mass &amp; Volume'!D28/0.001</f>
        <v>49.999999999999822</v>
      </c>
      <c r="R32" s="17">
        <v>169</v>
      </c>
      <c r="S32" s="35">
        <f t="shared" si="0"/>
        <v>3.3800000000000119</v>
      </c>
      <c r="T32" s="35">
        <f t="shared" si="1"/>
        <v>21.948051948051948</v>
      </c>
      <c r="U32" s="36">
        <f t="shared" si="2"/>
        <v>1.262295081967213</v>
      </c>
      <c r="V32" s="36">
        <f t="shared" si="3"/>
        <v>0.11594202898550722</v>
      </c>
      <c r="W32" s="36">
        <f t="shared" si="4"/>
        <v>0.75260804769001488</v>
      </c>
      <c r="X32" s="36">
        <f t="shared" si="5"/>
        <v>18.17885431400283</v>
      </c>
      <c r="Y32" s="36">
        <f t="shared" si="6"/>
        <v>0.69126306846958629</v>
      </c>
      <c r="Z32" s="36">
        <f t="shared" si="7"/>
        <v>7.003959230557287E-2</v>
      </c>
      <c r="AA32" s="36">
        <v>0.50526315789473686</v>
      </c>
      <c r="AB32" s="36">
        <v>0.63775510204081631</v>
      </c>
      <c r="AC32" s="37">
        <v>0.23481781376518215</v>
      </c>
      <c r="AD32" s="37">
        <v>0.53</v>
      </c>
      <c r="AE32" s="36">
        <f t="shared" si="8"/>
        <v>8.6885245901639346E-2</v>
      </c>
      <c r="AF32" s="37">
        <v>2.71</v>
      </c>
      <c r="AG32" s="36">
        <f t="shared" si="9"/>
        <v>0.44426229508196718</v>
      </c>
      <c r="AH32" s="36">
        <v>4.13</v>
      </c>
      <c r="AI32" s="36">
        <f t="shared" si="15"/>
        <v>0.67704918032786876</v>
      </c>
      <c r="AJ32" s="37">
        <v>1.62</v>
      </c>
      <c r="AK32" s="36">
        <f t="shared" si="10"/>
        <v>0.2103896103896104</v>
      </c>
      <c r="AL32" s="17">
        <v>3.25</v>
      </c>
      <c r="AM32" s="36">
        <f t="shared" si="16"/>
        <v>0.42207792207792205</v>
      </c>
      <c r="AN32" s="17">
        <v>4.87</v>
      </c>
      <c r="AO32" s="36">
        <f t="shared" si="17"/>
        <v>0.63246753246753251</v>
      </c>
      <c r="AP32" s="37">
        <v>6.25</v>
      </c>
      <c r="AQ32" s="37">
        <f t="shared" si="11"/>
        <v>0.81168831168831168</v>
      </c>
      <c r="AR32" s="37">
        <v>0.8100000000000005</v>
      </c>
      <c r="AS32" s="37">
        <f t="shared" si="12"/>
        <v>0.10519480519480526</v>
      </c>
    </row>
    <row r="33" spans="1:45" x14ac:dyDescent="0.35">
      <c r="A33" s="32" t="s">
        <v>37</v>
      </c>
      <c r="B33" s="39">
        <v>18.5</v>
      </c>
      <c r="C33" s="39">
        <v>13.1</v>
      </c>
      <c r="D33" s="39">
        <v>2.89</v>
      </c>
      <c r="E33" s="32">
        <v>5.9499999999999993</v>
      </c>
      <c r="F33" s="17">
        <v>7.96</v>
      </c>
      <c r="G33" s="32">
        <f t="shared" si="13"/>
        <v>3.24</v>
      </c>
      <c r="H33" s="34">
        <v>1.27</v>
      </c>
      <c r="I33" s="17">
        <v>1.97</v>
      </c>
      <c r="J33" s="32">
        <v>34.86</v>
      </c>
      <c r="K33" s="32">
        <v>25.53</v>
      </c>
      <c r="L33" s="17">
        <v>13.26</v>
      </c>
      <c r="M33" s="17">
        <v>21.97</v>
      </c>
      <c r="N33" s="17">
        <v>20.61</v>
      </c>
      <c r="O33" s="17">
        <v>19.829999999999998</v>
      </c>
      <c r="P33" s="17">
        <f t="shared" si="14"/>
        <v>0.99000000000000199</v>
      </c>
      <c r="Q33" s="17">
        <f>'[1]Modern Mass &amp; Volume'!D29/0.001</f>
        <v>49.999999999999822</v>
      </c>
      <c r="R33" s="17">
        <v>169</v>
      </c>
      <c r="S33" s="35">
        <f t="shared" si="0"/>
        <v>3.3800000000000119</v>
      </c>
      <c r="T33" s="35">
        <f t="shared" si="1"/>
        <v>21.231155778894472</v>
      </c>
      <c r="U33" s="36">
        <f t="shared" si="2"/>
        <v>1.3378151260504203</v>
      </c>
      <c r="V33" s="36">
        <f t="shared" si="3"/>
        <v>0.14450035945363052</v>
      </c>
      <c r="W33" s="36">
        <f t="shared" si="4"/>
        <v>0.73603310671002076</v>
      </c>
      <c r="X33" s="36">
        <f t="shared" si="5"/>
        <v>18.697099827882962</v>
      </c>
      <c r="Y33" s="36">
        <f t="shared" si="6"/>
        <v>0.67210266458645951</v>
      </c>
      <c r="Z33" s="36">
        <f t="shared" si="7"/>
        <v>6.8098237505069215E-2</v>
      </c>
      <c r="AA33" s="36">
        <v>0.64337700145560406</v>
      </c>
      <c r="AB33" s="36">
        <v>0.64467005076142136</v>
      </c>
      <c r="AC33" s="37">
        <v>0.29347826086956524</v>
      </c>
      <c r="AD33" s="37">
        <v>0.69</v>
      </c>
      <c r="AE33" s="36">
        <f t="shared" si="8"/>
        <v>0.11596638655462185</v>
      </c>
      <c r="AF33" s="37">
        <v>2.58</v>
      </c>
      <c r="AG33" s="36">
        <f t="shared" si="9"/>
        <v>0.43361344537815133</v>
      </c>
      <c r="AH33" s="36">
        <v>4.09</v>
      </c>
      <c r="AI33" s="36">
        <f t="shared" si="15"/>
        <v>0.68739495798319339</v>
      </c>
      <c r="AJ33" s="37">
        <v>0.64999999999999991</v>
      </c>
      <c r="AK33" s="36">
        <f t="shared" si="10"/>
        <v>8.1658291457286425E-2</v>
      </c>
      <c r="AL33" s="17">
        <v>3.86</v>
      </c>
      <c r="AM33" s="36">
        <f t="shared" si="16"/>
        <v>0.48492462311557788</v>
      </c>
      <c r="AN33" s="17">
        <v>4.51</v>
      </c>
      <c r="AO33" s="36">
        <f t="shared" si="17"/>
        <v>0.56658291457286425</v>
      </c>
      <c r="AP33" s="37">
        <v>6.3999999999999995</v>
      </c>
      <c r="AQ33" s="37">
        <f t="shared" si="11"/>
        <v>0.80402010050251249</v>
      </c>
      <c r="AR33" s="37">
        <v>0.99000000000000021</v>
      </c>
      <c r="AS33" s="37">
        <f t="shared" si="12"/>
        <v>0.12437185929648244</v>
      </c>
    </row>
    <row r="34" spans="1:45" x14ac:dyDescent="0.35">
      <c r="A34" s="32" t="s">
        <v>38</v>
      </c>
      <c r="B34" s="39">
        <v>18.3</v>
      </c>
      <c r="C34" s="39">
        <v>13.3</v>
      </c>
      <c r="D34" s="39">
        <v>3.49</v>
      </c>
      <c r="E34" s="32">
        <v>5.97</v>
      </c>
      <c r="F34" s="17">
        <v>7.56</v>
      </c>
      <c r="G34" s="32">
        <f t="shared" si="13"/>
        <v>3.49</v>
      </c>
      <c r="H34" s="34">
        <v>1.41</v>
      </c>
      <c r="I34" s="17">
        <v>2.08</v>
      </c>
      <c r="J34" s="32">
        <v>34.51</v>
      </c>
      <c r="K34" s="32">
        <v>25.33</v>
      </c>
      <c r="L34" s="17">
        <v>10.87</v>
      </c>
      <c r="M34" s="17">
        <v>22.34</v>
      </c>
      <c r="N34" s="17">
        <v>22.78</v>
      </c>
      <c r="O34" s="17">
        <v>21.14</v>
      </c>
      <c r="P34" s="17">
        <f t="shared" si="14"/>
        <v>0.85999999999999943</v>
      </c>
      <c r="Q34" s="17">
        <f>'[1]Modern Mass &amp; Volume'!D30/0.001</f>
        <v>49.999999999999822</v>
      </c>
      <c r="R34" s="17">
        <v>177.9</v>
      </c>
      <c r="S34" s="35">
        <f t="shared" si="0"/>
        <v>3.5580000000000127</v>
      </c>
      <c r="T34" s="35">
        <f t="shared" si="1"/>
        <v>23.531746031746035</v>
      </c>
      <c r="U34" s="36">
        <f t="shared" si="2"/>
        <v>1.2663316582914572</v>
      </c>
      <c r="V34" s="36">
        <f t="shared" si="3"/>
        <v>0.11751662971175166</v>
      </c>
      <c r="W34" s="36">
        <f t="shared" si="4"/>
        <v>0.76462559712140954</v>
      </c>
      <c r="X34" s="36">
        <f t="shared" si="5"/>
        <v>18.591970443349755</v>
      </c>
      <c r="Y34" s="36">
        <f t="shared" si="6"/>
        <v>0.67590310842249079</v>
      </c>
      <c r="Z34" s="36">
        <f t="shared" si="7"/>
        <v>6.848330297290213E-2</v>
      </c>
      <c r="AA34" s="36">
        <v>0.47717295873573307</v>
      </c>
      <c r="AB34" s="36">
        <v>0.67788461538461531</v>
      </c>
      <c r="AC34" s="37">
        <v>0.24116424116424118</v>
      </c>
      <c r="AD34" s="37">
        <v>0.95</v>
      </c>
      <c r="AE34" s="36">
        <f t="shared" si="8"/>
        <v>0.1591289782244556</v>
      </c>
      <c r="AF34" s="37">
        <v>2.94</v>
      </c>
      <c r="AG34" s="36">
        <f t="shared" si="9"/>
        <v>0.49246231155778897</v>
      </c>
      <c r="AH34" s="36">
        <v>3.92</v>
      </c>
      <c r="AI34" s="36">
        <f t="shared" si="15"/>
        <v>0.65661641541038529</v>
      </c>
      <c r="AJ34" s="37">
        <v>1.1400000000000001</v>
      </c>
      <c r="AK34" s="36">
        <f t="shared" si="10"/>
        <v>0.15079365079365081</v>
      </c>
      <c r="AL34" s="17">
        <v>3.39</v>
      </c>
      <c r="AM34" s="36">
        <f t="shared" si="16"/>
        <v>0.44841269841269843</v>
      </c>
      <c r="AN34" s="17">
        <v>4.53</v>
      </c>
      <c r="AO34" s="36">
        <f t="shared" si="17"/>
        <v>0.5992063492063493</v>
      </c>
      <c r="AP34" s="37">
        <v>6.13</v>
      </c>
      <c r="AQ34" s="37">
        <f t="shared" si="11"/>
        <v>0.81084656084656093</v>
      </c>
      <c r="AR34" s="37">
        <v>0.97999999999999954</v>
      </c>
      <c r="AS34" s="37">
        <f t="shared" si="12"/>
        <v>0.12962962962962957</v>
      </c>
    </row>
    <row r="35" spans="1:45" x14ac:dyDescent="0.35">
      <c r="A35" s="32" t="s">
        <v>39</v>
      </c>
      <c r="B35" s="39">
        <v>17.5</v>
      </c>
      <c r="C35" s="39">
        <v>13.1</v>
      </c>
      <c r="D35" s="39">
        <v>3.07</v>
      </c>
      <c r="E35" s="32">
        <v>5.85</v>
      </c>
      <c r="F35" s="17">
        <v>7.77</v>
      </c>
      <c r="G35" s="32">
        <f t="shared" si="13"/>
        <v>2.87</v>
      </c>
      <c r="H35" s="34">
        <v>1.17</v>
      </c>
      <c r="I35" s="17">
        <v>1.7</v>
      </c>
      <c r="J35" s="32">
        <v>34.07</v>
      </c>
      <c r="K35" s="32">
        <v>25.15</v>
      </c>
      <c r="L35" s="17">
        <v>12.31</v>
      </c>
      <c r="M35" s="17">
        <v>21.66</v>
      </c>
      <c r="N35" s="17">
        <v>20.66</v>
      </c>
      <c r="O35" s="17">
        <v>20.47</v>
      </c>
      <c r="P35" s="17">
        <f t="shared" si="14"/>
        <v>1.1000000000000014</v>
      </c>
      <c r="Q35" s="17">
        <f>'[1]Modern Mass &amp; Volume'!D31/0.001</f>
        <v>49.999999999999822</v>
      </c>
      <c r="R35" s="17">
        <v>150.5</v>
      </c>
      <c r="S35" s="35">
        <f t="shared" si="0"/>
        <v>3.0100000000000109</v>
      </c>
      <c r="T35" s="35">
        <f t="shared" si="1"/>
        <v>19.36936936936937</v>
      </c>
      <c r="U35" s="36">
        <f t="shared" si="2"/>
        <v>1.3282051282051281</v>
      </c>
      <c r="V35" s="36">
        <f t="shared" si="3"/>
        <v>0.14096916299559473</v>
      </c>
      <c r="W35" s="36">
        <f t="shared" si="4"/>
        <v>0.74954074954074956</v>
      </c>
      <c r="X35" s="36">
        <f t="shared" si="5"/>
        <v>18.565380099794538</v>
      </c>
      <c r="Y35" s="36">
        <f t="shared" si="6"/>
        <v>0.67687117348587134</v>
      </c>
      <c r="Z35" s="36">
        <f t="shared" si="7"/>
        <v>6.8581388470966648E-2</v>
      </c>
      <c r="AA35" s="36">
        <v>0.59583736689254596</v>
      </c>
      <c r="AB35" s="36">
        <v>0.68823529411764706</v>
      </c>
      <c r="AC35" s="37">
        <v>0.21118012422360249</v>
      </c>
      <c r="AD35" s="37">
        <v>0.96</v>
      </c>
      <c r="AE35" s="36">
        <f t="shared" si="8"/>
        <v>0.1641025641025641</v>
      </c>
      <c r="AF35" s="37">
        <v>2.37</v>
      </c>
      <c r="AG35" s="36">
        <f t="shared" si="9"/>
        <v>0.40512820512820519</v>
      </c>
      <c r="AH35" s="36">
        <v>3.67</v>
      </c>
      <c r="AI35" s="36">
        <f t="shared" si="15"/>
        <v>0.62735042735042734</v>
      </c>
      <c r="AJ35" s="37">
        <v>0.85999999999999988</v>
      </c>
      <c r="AK35" s="36">
        <f t="shared" si="10"/>
        <v>0.11068211068211067</v>
      </c>
      <c r="AL35" s="17">
        <v>3.85</v>
      </c>
      <c r="AM35" s="36">
        <f t="shared" si="16"/>
        <v>0.49549549549549554</v>
      </c>
      <c r="AN35" s="17">
        <v>4.71</v>
      </c>
      <c r="AO35" s="36">
        <f t="shared" si="17"/>
        <v>0.60617760617760619</v>
      </c>
      <c r="AP35" s="37">
        <v>6.1899999999999995</v>
      </c>
      <c r="AQ35" s="37">
        <f t="shared" si="11"/>
        <v>0.79665379665379665</v>
      </c>
      <c r="AR35" s="37">
        <v>1.0099999999999998</v>
      </c>
      <c r="AS35" s="37">
        <f t="shared" si="12"/>
        <v>0.12998712998712997</v>
      </c>
    </row>
    <row r="36" spans="1:45" x14ac:dyDescent="0.35">
      <c r="A36" s="32" t="s">
        <v>40</v>
      </c>
      <c r="B36" s="39">
        <v>18.100000000000001</v>
      </c>
      <c r="C36" s="39">
        <v>13.2</v>
      </c>
      <c r="D36" s="39">
        <v>3.09</v>
      </c>
      <c r="E36" s="32">
        <v>5.79</v>
      </c>
      <c r="F36" s="17">
        <v>7.6</v>
      </c>
      <c r="G36" s="32">
        <f t="shared" si="13"/>
        <v>3.28</v>
      </c>
      <c r="H36" s="34">
        <v>1.23</v>
      </c>
      <c r="I36" s="17">
        <v>2.0499999999999998</v>
      </c>
      <c r="J36" s="32">
        <v>33.54</v>
      </c>
      <c r="K36" s="32">
        <v>24.96</v>
      </c>
      <c r="L36" s="17">
        <v>10.9</v>
      </c>
      <c r="M36" s="17">
        <v>23.09</v>
      </c>
      <c r="N36" s="17">
        <v>21.46</v>
      </c>
      <c r="O36" s="17">
        <v>21.7</v>
      </c>
      <c r="P36" s="17">
        <f t="shared" si="14"/>
        <v>1.1799999999999997</v>
      </c>
      <c r="Q36" s="17">
        <f>'[1]Modern Mass &amp; Volume'!D32/0.001</f>
        <v>99.999999999999645</v>
      </c>
      <c r="R36" s="17">
        <v>164.9</v>
      </c>
      <c r="S36" s="35">
        <f t="shared" si="0"/>
        <v>1.649000000000006</v>
      </c>
      <c r="T36" s="35">
        <f t="shared" si="1"/>
        <v>21.697368421052634</v>
      </c>
      <c r="U36" s="36">
        <f t="shared" si="2"/>
        <v>1.3126079447322969</v>
      </c>
      <c r="V36" s="36">
        <f t="shared" si="3"/>
        <v>0.13517550410754292</v>
      </c>
      <c r="W36" s="36">
        <f t="shared" si="4"/>
        <v>0.76220343605126806</v>
      </c>
      <c r="X36" s="36">
        <f t="shared" si="5"/>
        <v>18.574883720930234</v>
      </c>
      <c r="Y36" s="36">
        <f t="shared" si="6"/>
        <v>0.67652486029828263</v>
      </c>
      <c r="Z36" s="36">
        <f t="shared" si="7"/>
        <v>6.8546299608889208E-2</v>
      </c>
      <c r="AA36" s="36">
        <v>0.50792171481826653</v>
      </c>
      <c r="AB36" s="36">
        <v>0.60000000000000009</v>
      </c>
      <c r="AC36" s="37">
        <v>0.2505399568034557</v>
      </c>
      <c r="AD36" s="37">
        <v>1.02</v>
      </c>
      <c r="AE36" s="36">
        <f t="shared" si="8"/>
        <v>0.17616580310880831</v>
      </c>
      <c r="AF36" s="37">
        <v>2.68</v>
      </c>
      <c r="AG36" s="36">
        <f t="shared" si="9"/>
        <v>0.46286701208981001</v>
      </c>
      <c r="AH36" s="36">
        <v>3.9299999999999997</v>
      </c>
      <c r="AI36" s="36">
        <f t="shared" si="15"/>
        <v>0.67875647668393779</v>
      </c>
      <c r="AJ36" s="37">
        <v>1.19</v>
      </c>
      <c r="AK36" s="36">
        <f t="shared" si="10"/>
        <v>0.15657894736842104</v>
      </c>
      <c r="AL36" s="17">
        <v>3.48</v>
      </c>
      <c r="AM36" s="36">
        <f t="shared" si="16"/>
        <v>0.4578947368421053</v>
      </c>
      <c r="AN36" s="17">
        <v>4.67</v>
      </c>
      <c r="AO36" s="36">
        <f t="shared" si="17"/>
        <v>0.61447368421052628</v>
      </c>
      <c r="AP36" s="37">
        <v>6.21</v>
      </c>
      <c r="AQ36" s="37">
        <f t="shared" si="11"/>
        <v>0.81710526315789478</v>
      </c>
      <c r="AR36" s="37">
        <v>1.0199999999999996</v>
      </c>
      <c r="AS36" s="37">
        <f t="shared" si="12"/>
        <v>0.13421052631578942</v>
      </c>
    </row>
    <row r="37" spans="1:45" x14ac:dyDescent="0.35">
      <c r="A37" s="32" t="s">
        <v>41</v>
      </c>
      <c r="B37" s="39">
        <v>18.2</v>
      </c>
      <c r="C37" s="39">
        <v>13.1</v>
      </c>
      <c r="D37" s="39">
        <v>2.94</v>
      </c>
      <c r="E37" s="32">
        <v>5.96</v>
      </c>
      <c r="F37" s="17">
        <v>7.51</v>
      </c>
      <c r="G37" s="32">
        <f t="shared" si="13"/>
        <v>3.1399999999999997</v>
      </c>
      <c r="H37" s="34">
        <v>1.26</v>
      </c>
      <c r="I37" s="17">
        <v>1.88</v>
      </c>
      <c r="J37" s="32">
        <v>34.96</v>
      </c>
      <c r="K37" s="32">
        <v>25.44</v>
      </c>
      <c r="L37" s="17">
        <v>10</v>
      </c>
      <c r="M37" s="17">
        <v>20.54</v>
      </c>
      <c r="N37" s="17">
        <v>24.18</v>
      </c>
      <c r="O37" s="17">
        <v>20.72</v>
      </c>
      <c r="P37" s="17">
        <f t="shared" si="14"/>
        <v>0.78000000000000114</v>
      </c>
      <c r="Q37" s="17">
        <f>'[1]Modern Mass &amp; Volume'!D33/0.001</f>
        <v>99.999999999999645</v>
      </c>
      <c r="R37" s="17">
        <v>164.4</v>
      </c>
      <c r="S37" s="35">
        <f t="shared" si="0"/>
        <v>1.6440000000000059</v>
      </c>
      <c r="T37" s="35">
        <f t="shared" si="1"/>
        <v>21.890812250332893</v>
      </c>
      <c r="U37" s="36">
        <f t="shared" si="2"/>
        <v>1.2600671140939597</v>
      </c>
      <c r="V37" s="36">
        <f t="shared" si="3"/>
        <v>0.11507052709725316</v>
      </c>
      <c r="W37" s="36">
        <f t="shared" si="4"/>
        <v>0.78106149295346705</v>
      </c>
      <c r="X37" s="36">
        <f t="shared" si="5"/>
        <v>18.512402745995423</v>
      </c>
      <c r="Y37" s="36">
        <f t="shared" si="6"/>
        <v>0.67880819074539156</v>
      </c>
      <c r="Z37" s="36">
        <f t="shared" si="7"/>
        <v>6.8777649352436868E-2</v>
      </c>
      <c r="AA37" s="36">
        <v>0.41356492969396197</v>
      </c>
      <c r="AB37" s="36">
        <v>0.67021276595744683</v>
      </c>
      <c r="AC37" s="37">
        <v>0.23140495867768598</v>
      </c>
      <c r="AD37" s="37">
        <v>0.75</v>
      </c>
      <c r="AE37" s="36">
        <f t="shared" si="8"/>
        <v>0.12583892617449666</v>
      </c>
      <c r="AF37" s="37">
        <v>2.82</v>
      </c>
      <c r="AG37" s="36">
        <f t="shared" si="9"/>
        <v>0.47315436241610737</v>
      </c>
      <c r="AH37" s="36">
        <v>3.73</v>
      </c>
      <c r="AI37" s="36">
        <f t="shared" si="15"/>
        <v>0.62583892617449666</v>
      </c>
      <c r="AJ37" s="37">
        <v>1.1299999999999999</v>
      </c>
      <c r="AK37" s="36">
        <f t="shared" si="10"/>
        <v>0.15046604527296936</v>
      </c>
      <c r="AL37" s="17">
        <v>3.83</v>
      </c>
      <c r="AM37" s="36">
        <f t="shared" si="16"/>
        <v>0.50998668442077233</v>
      </c>
      <c r="AN37" s="17">
        <v>4.96</v>
      </c>
      <c r="AO37" s="36">
        <f t="shared" si="17"/>
        <v>0.66045272969374169</v>
      </c>
      <c r="AP37" s="37">
        <v>6.4799999999999995</v>
      </c>
      <c r="AQ37" s="37">
        <f t="shared" si="11"/>
        <v>0.86284953395472697</v>
      </c>
      <c r="AR37" s="37">
        <v>0.62000000000000011</v>
      </c>
      <c r="AS37" s="37">
        <f t="shared" si="12"/>
        <v>8.2556591211717725E-2</v>
      </c>
    </row>
    <row r="38" spans="1:45" x14ac:dyDescent="0.35">
      <c r="A38" s="32" t="s">
        <v>42</v>
      </c>
      <c r="B38" s="39">
        <v>17.5</v>
      </c>
      <c r="C38" s="39">
        <v>12.7</v>
      </c>
      <c r="D38" s="39">
        <v>3.44</v>
      </c>
      <c r="E38" s="32">
        <v>5.88</v>
      </c>
      <c r="F38" s="17">
        <v>7.7</v>
      </c>
      <c r="G38" s="32">
        <f t="shared" si="13"/>
        <v>3.1999999999999997</v>
      </c>
      <c r="H38" s="34">
        <v>1.17</v>
      </c>
      <c r="I38" s="17">
        <v>2.0299999999999998</v>
      </c>
      <c r="J38" s="32">
        <v>34.18</v>
      </c>
      <c r="K38" s="32">
        <v>24.99</v>
      </c>
      <c r="L38" s="17">
        <v>12.34</v>
      </c>
      <c r="M38" s="17">
        <v>22</v>
      </c>
      <c r="N38" s="17">
        <v>20.89</v>
      </c>
      <c r="O38" s="17">
        <v>20.190000000000001</v>
      </c>
      <c r="P38" s="17">
        <f t="shared" si="14"/>
        <v>0.94999999999999574</v>
      </c>
      <c r="Q38" s="17">
        <f>'[1]Modern Mass &amp; Volume'!D34/0.001</f>
        <v>49.999999999999822</v>
      </c>
      <c r="R38" s="17">
        <v>162.1</v>
      </c>
      <c r="S38" s="35">
        <f t="shared" si="0"/>
        <v>3.2420000000000115</v>
      </c>
      <c r="T38" s="35">
        <f t="shared" si="1"/>
        <v>21.051948051948052</v>
      </c>
      <c r="U38" s="36">
        <f t="shared" si="2"/>
        <v>1.3095238095238095</v>
      </c>
      <c r="V38" s="36">
        <f t="shared" si="3"/>
        <v>0.13402061855670105</v>
      </c>
      <c r="W38" s="36">
        <f t="shared" si="4"/>
        <v>0.75492534676208134</v>
      </c>
      <c r="X38" s="36">
        <f t="shared" si="5"/>
        <v>18.27092159157402</v>
      </c>
      <c r="Y38" s="36">
        <f t="shared" si="6"/>
        <v>0.68777978994526423</v>
      </c>
      <c r="Z38" s="36">
        <f t="shared" si="7"/>
        <v>6.9686662402532629E-2</v>
      </c>
      <c r="AA38" s="36">
        <v>0.59071325993298229</v>
      </c>
      <c r="AB38" s="36">
        <v>0.57635467980295574</v>
      </c>
      <c r="AC38" s="37">
        <v>0.2618025751072961</v>
      </c>
      <c r="AD38" s="37">
        <v>0.82000000000000006</v>
      </c>
      <c r="AE38" s="36">
        <f t="shared" si="8"/>
        <v>0.13945578231292519</v>
      </c>
      <c r="AF38" s="37">
        <v>2.6999999999999997</v>
      </c>
      <c r="AG38" s="36">
        <f t="shared" si="9"/>
        <v>0.45918367346938771</v>
      </c>
      <c r="AH38" s="36">
        <v>4.1399999999999997</v>
      </c>
      <c r="AI38" s="36">
        <f t="shared" si="15"/>
        <v>0.70408163265306123</v>
      </c>
      <c r="AJ38" s="37">
        <v>1.1299999999999999</v>
      </c>
      <c r="AK38" s="36">
        <f t="shared" si="10"/>
        <v>0.14675324675324675</v>
      </c>
      <c r="AL38" s="17">
        <v>3.46</v>
      </c>
      <c r="AM38" s="36">
        <f t="shared" si="16"/>
        <v>0.44935064935064933</v>
      </c>
      <c r="AN38" s="17">
        <v>4.59</v>
      </c>
      <c r="AO38" s="36">
        <f t="shared" si="17"/>
        <v>0.59610389610389602</v>
      </c>
      <c r="AP38" s="37">
        <v>6.17</v>
      </c>
      <c r="AQ38" s="37">
        <f t="shared" si="11"/>
        <v>0.80129870129870129</v>
      </c>
      <c r="AR38" s="37">
        <v>0.96</v>
      </c>
      <c r="AS38" s="37">
        <f t="shared" si="12"/>
        <v>0.12467532467532466</v>
      </c>
    </row>
    <row r="39" spans="1:45" x14ac:dyDescent="0.35">
      <c r="A39" s="32" t="s">
        <v>43</v>
      </c>
      <c r="B39" s="39">
        <v>17.3</v>
      </c>
      <c r="C39" s="39">
        <v>13</v>
      </c>
      <c r="D39" s="39">
        <v>3.41</v>
      </c>
      <c r="E39" s="32">
        <v>5.9799999999999995</v>
      </c>
      <c r="F39" s="17">
        <v>7.59</v>
      </c>
      <c r="G39" s="32">
        <f t="shared" si="13"/>
        <v>3.34</v>
      </c>
      <c r="H39" s="34">
        <v>1.17</v>
      </c>
      <c r="I39" s="17">
        <v>2.17</v>
      </c>
      <c r="J39" s="32">
        <v>36.06</v>
      </c>
      <c r="K39" s="32">
        <v>25.68</v>
      </c>
      <c r="L39" s="17">
        <v>10.48</v>
      </c>
      <c r="M39" s="17">
        <v>20.69</v>
      </c>
      <c r="N39" s="17">
        <v>24.65</v>
      </c>
      <c r="O39" s="17">
        <v>21.12</v>
      </c>
      <c r="P39" s="17">
        <f t="shared" si="14"/>
        <v>0.93000000000000682</v>
      </c>
      <c r="Q39" s="17">
        <f>'[1]Modern Mass &amp; Volume'!D35/0.001</f>
        <v>99.999999999999645</v>
      </c>
      <c r="R39" s="17">
        <v>178.6</v>
      </c>
      <c r="S39" s="35">
        <f t="shared" si="0"/>
        <v>1.7860000000000062</v>
      </c>
      <c r="T39" s="35">
        <f t="shared" si="1"/>
        <v>23.530961791831356</v>
      </c>
      <c r="U39" s="36">
        <f t="shared" si="2"/>
        <v>1.2692307692307694</v>
      </c>
      <c r="V39" s="36">
        <f t="shared" si="3"/>
        <v>0.11864406779661019</v>
      </c>
      <c r="W39" s="36">
        <f t="shared" si="4"/>
        <v>0.79447962245693826</v>
      </c>
      <c r="X39" s="36">
        <f t="shared" si="5"/>
        <v>18.287920133111481</v>
      </c>
      <c r="Y39" s="36">
        <f t="shared" si="6"/>
        <v>0.68714050164769336</v>
      </c>
      <c r="Z39" s="36">
        <f t="shared" si="7"/>
        <v>6.9621888955534034E-2</v>
      </c>
      <c r="AA39" s="36">
        <v>0.42515212981744427</v>
      </c>
      <c r="AB39" s="36">
        <v>0.53917050691244239</v>
      </c>
      <c r="AC39" s="37">
        <v>0.23553719008264462</v>
      </c>
      <c r="AD39" s="37">
        <v>0.49</v>
      </c>
      <c r="AE39" s="36">
        <f t="shared" si="8"/>
        <v>8.193979933110368E-2</v>
      </c>
      <c r="AF39" s="37">
        <v>2.58</v>
      </c>
      <c r="AG39" s="36">
        <f t="shared" si="9"/>
        <v>0.43143812709030105</v>
      </c>
      <c r="AH39" s="36">
        <v>3.7199999999999998</v>
      </c>
      <c r="AI39" s="36">
        <f t="shared" si="15"/>
        <v>0.62207357859531776</v>
      </c>
      <c r="AJ39" s="37">
        <v>1.2600000000000002</v>
      </c>
      <c r="AK39" s="36">
        <f t="shared" si="10"/>
        <v>0.16600790513833996</v>
      </c>
      <c r="AL39" s="17">
        <v>3.64</v>
      </c>
      <c r="AM39" s="36">
        <f t="shared" si="16"/>
        <v>0.47957839262187091</v>
      </c>
      <c r="AN39" s="17">
        <v>4.9000000000000004</v>
      </c>
      <c r="AO39" s="36">
        <f t="shared" si="17"/>
        <v>0.64558629776021081</v>
      </c>
      <c r="AP39" s="37">
        <v>6.58</v>
      </c>
      <c r="AQ39" s="37">
        <f t="shared" si="11"/>
        <v>0.86693017127799743</v>
      </c>
      <c r="AR39" s="37">
        <v>0.66999999999999993</v>
      </c>
      <c r="AS39" s="37">
        <f t="shared" si="12"/>
        <v>8.8274044795783921E-2</v>
      </c>
    </row>
    <row r="40" spans="1:45" x14ac:dyDescent="0.35">
      <c r="A40" s="32" t="s">
        <v>44</v>
      </c>
      <c r="B40" s="39">
        <v>18</v>
      </c>
      <c r="C40" s="39">
        <v>13</v>
      </c>
      <c r="D40" s="39">
        <v>2.89</v>
      </c>
      <c r="E40" s="32">
        <v>5.8</v>
      </c>
      <c r="F40" s="17">
        <v>7.72</v>
      </c>
      <c r="G40" s="32">
        <f t="shared" si="13"/>
        <v>3.1100000000000003</v>
      </c>
      <c r="H40" s="34">
        <v>1.28</v>
      </c>
      <c r="I40" s="17">
        <v>1.83</v>
      </c>
      <c r="J40" s="32">
        <v>33.81</v>
      </c>
      <c r="K40" s="32">
        <v>24.73</v>
      </c>
      <c r="L40" s="17">
        <v>10.5</v>
      </c>
      <c r="M40" s="17">
        <v>21.34</v>
      </c>
      <c r="N40" s="17">
        <v>22.3</v>
      </c>
      <c r="O40" s="17">
        <v>20.43</v>
      </c>
      <c r="P40" s="17">
        <f t="shared" si="14"/>
        <v>1.0100000000000051</v>
      </c>
      <c r="Q40" s="17">
        <f>'[1]Modern Mass &amp; Volume'!D36/0.001</f>
        <v>49.999999999999822</v>
      </c>
      <c r="R40" s="17">
        <v>158.4</v>
      </c>
      <c r="S40" s="35">
        <f t="shared" si="0"/>
        <v>3.1680000000000113</v>
      </c>
      <c r="T40" s="35">
        <f t="shared" si="1"/>
        <v>20.518134715025909</v>
      </c>
      <c r="U40" s="36">
        <f t="shared" si="2"/>
        <v>1.3310344827586207</v>
      </c>
      <c r="V40" s="36">
        <f t="shared" si="3"/>
        <v>0.14201183431952663</v>
      </c>
      <c r="W40" s="36">
        <f t="shared" si="4"/>
        <v>0.75509201357870304</v>
      </c>
      <c r="X40" s="36">
        <f t="shared" si="5"/>
        <v>18.088521147589468</v>
      </c>
      <c r="Y40" s="36">
        <f t="shared" si="6"/>
        <v>0.69471520152623445</v>
      </c>
      <c r="Z40" s="36">
        <f t="shared" si="7"/>
        <v>7.0389366512963306E-2</v>
      </c>
      <c r="AA40" s="36">
        <v>0.4708520179372197</v>
      </c>
      <c r="AB40" s="36">
        <v>0.69945355191256831</v>
      </c>
      <c r="AC40" s="37">
        <v>0.25269978401727861</v>
      </c>
      <c r="AD40" s="37">
        <v>0.57999999999999996</v>
      </c>
      <c r="AE40" s="36">
        <f t="shared" si="8"/>
        <v>9.9999999999999992E-2</v>
      </c>
      <c r="AF40" s="37">
        <v>2.6199999999999997</v>
      </c>
      <c r="AG40" s="36">
        <f t="shared" si="9"/>
        <v>0.45172413793103444</v>
      </c>
      <c r="AH40" s="36">
        <v>3.78</v>
      </c>
      <c r="AI40" s="36">
        <f t="shared" si="15"/>
        <v>0.65172413793103445</v>
      </c>
      <c r="AJ40" s="37">
        <v>1.1600000000000001</v>
      </c>
      <c r="AK40" s="36">
        <f t="shared" si="10"/>
        <v>0.15025906735751299</v>
      </c>
      <c r="AL40" s="17">
        <v>3.76</v>
      </c>
      <c r="AM40" s="36">
        <f t="shared" si="16"/>
        <v>0.48704663212435234</v>
      </c>
      <c r="AN40" s="17">
        <v>4.92</v>
      </c>
      <c r="AO40" s="36">
        <f t="shared" si="17"/>
        <v>0.63730569948186533</v>
      </c>
      <c r="AP40" s="37">
        <v>6.24</v>
      </c>
      <c r="AQ40" s="37">
        <f t="shared" si="11"/>
        <v>0.8082901554404146</v>
      </c>
      <c r="AR40" s="37">
        <v>0.92999999999999972</v>
      </c>
      <c r="AS40" s="37">
        <f t="shared" si="12"/>
        <v>0.12046632124352329</v>
      </c>
    </row>
    <row r="41" spans="1:45" x14ac:dyDescent="0.35">
      <c r="A41" s="32" t="s">
        <v>45</v>
      </c>
      <c r="B41" s="39">
        <v>18</v>
      </c>
      <c r="C41" s="39">
        <v>12.7</v>
      </c>
      <c r="D41" s="39">
        <v>3.02</v>
      </c>
      <c r="E41" s="32">
        <v>5.98</v>
      </c>
      <c r="F41" s="17">
        <v>7.6</v>
      </c>
      <c r="G41" s="32">
        <f t="shared" si="13"/>
        <v>3.17</v>
      </c>
      <c r="H41" s="34">
        <v>1.1299999999999999</v>
      </c>
      <c r="I41" s="17">
        <v>2.04</v>
      </c>
      <c r="J41" s="32">
        <v>33.79</v>
      </c>
      <c r="K41" s="32">
        <v>24.59</v>
      </c>
      <c r="L41" s="17">
        <v>11.51</v>
      </c>
      <c r="M41" s="17">
        <v>21.57</v>
      </c>
      <c r="N41" s="17">
        <v>21.37</v>
      </c>
      <c r="O41" s="17">
        <v>19.96</v>
      </c>
      <c r="P41" s="17">
        <f t="shared" si="14"/>
        <v>0.90999999999999659</v>
      </c>
      <c r="Q41" s="17">
        <f>'[1]Modern Mass &amp; Volume'!D37/0.001</f>
        <v>49.999999999999822</v>
      </c>
      <c r="R41" s="17">
        <v>158.5</v>
      </c>
      <c r="S41" s="35">
        <f t="shared" si="0"/>
        <v>3.1700000000000115</v>
      </c>
      <c r="T41" s="35">
        <f t="shared" si="1"/>
        <v>20.855263157894736</v>
      </c>
      <c r="U41" s="36">
        <f t="shared" si="2"/>
        <v>1.2709030100334446</v>
      </c>
      <c r="V41" s="36">
        <f t="shared" si="3"/>
        <v>0.11929307805596459</v>
      </c>
      <c r="W41" s="36">
        <f t="shared" si="4"/>
        <v>0.74348706213694771</v>
      </c>
      <c r="X41" s="36">
        <f t="shared" si="5"/>
        <v>17.894883101509322</v>
      </c>
      <c r="Y41" s="36">
        <f t="shared" si="6"/>
        <v>0.70223261828959793</v>
      </c>
      <c r="Z41" s="36">
        <f t="shared" si="7"/>
        <v>7.1151040077360034E-2</v>
      </c>
      <c r="AA41" s="36">
        <v>0.53860552175947585</v>
      </c>
      <c r="AB41" s="36">
        <v>0.5539215686274509</v>
      </c>
      <c r="AC41" s="37">
        <v>0.25894736842105265</v>
      </c>
      <c r="AD41" s="37">
        <v>0.74</v>
      </c>
      <c r="AE41" s="36">
        <f t="shared" si="8"/>
        <v>0.1237458193979933</v>
      </c>
      <c r="AF41" s="37">
        <v>2.68</v>
      </c>
      <c r="AG41" s="36">
        <f t="shared" si="9"/>
        <v>0.44816053511705684</v>
      </c>
      <c r="AH41" s="36">
        <v>3.91</v>
      </c>
      <c r="AI41" s="36">
        <f t="shared" si="15"/>
        <v>0.65384615384615385</v>
      </c>
      <c r="AJ41" s="37">
        <v>1.02</v>
      </c>
      <c r="AK41" s="36">
        <f t="shared" si="10"/>
        <v>0.13421052631578947</v>
      </c>
      <c r="AL41" s="17">
        <v>3.57</v>
      </c>
      <c r="AM41" s="36">
        <f t="shared" si="16"/>
        <v>0.46973684210526317</v>
      </c>
      <c r="AN41" s="17">
        <v>4.59</v>
      </c>
      <c r="AO41" s="36">
        <f t="shared" si="17"/>
        <v>0.60394736842105268</v>
      </c>
      <c r="AP41" s="37">
        <v>6.08</v>
      </c>
      <c r="AQ41" s="37">
        <f t="shared" si="11"/>
        <v>0.8</v>
      </c>
      <c r="AR41" s="37">
        <v>0.90999999999999925</v>
      </c>
      <c r="AS41" s="37">
        <f t="shared" si="12"/>
        <v>0.11973684210526307</v>
      </c>
    </row>
    <row r="42" spans="1:45" x14ac:dyDescent="0.35">
      <c r="A42" s="32" t="s">
        <v>46</v>
      </c>
      <c r="B42" s="39">
        <v>21.1</v>
      </c>
      <c r="C42" s="39">
        <v>15.9</v>
      </c>
      <c r="D42" s="39">
        <v>3.72</v>
      </c>
      <c r="E42" s="32">
        <v>6.67</v>
      </c>
      <c r="F42" s="17">
        <v>8.8000000000000007</v>
      </c>
      <c r="G42" s="32">
        <f t="shared" si="13"/>
        <v>3.72</v>
      </c>
      <c r="H42" s="34">
        <v>1.5</v>
      </c>
      <c r="I42" s="17">
        <v>2.2200000000000002</v>
      </c>
      <c r="J42" s="32">
        <v>45.51</v>
      </c>
      <c r="K42" s="32">
        <v>29.42</v>
      </c>
      <c r="L42" s="17">
        <v>14.37</v>
      </c>
      <c r="M42" s="17">
        <v>24.81</v>
      </c>
      <c r="N42" s="17">
        <v>30.11</v>
      </c>
      <c r="O42" s="17">
        <v>23.55</v>
      </c>
      <c r="P42" s="17">
        <f t="shared" si="14"/>
        <v>1.0300000000000011</v>
      </c>
      <c r="Q42" s="17">
        <f>'[1]Modern Mass &amp; Volume'!D38/0.001</f>
        <v>99.999999999999645</v>
      </c>
      <c r="R42" s="17">
        <v>262.39999999999998</v>
      </c>
      <c r="S42" s="35">
        <f t="shared" si="0"/>
        <v>2.624000000000009</v>
      </c>
      <c r="T42" s="35">
        <f t="shared" si="1"/>
        <v>29.818181818181813</v>
      </c>
      <c r="U42" s="36">
        <f t="shared" si="2"/>
        <v>1.3193403298350825</v>
      </c>
      <c r="V42" s="36">
        <f t="shared" si="3"/>
        <v>0.13768584356819655</v>
      </c>
      <c r="W42" s="36">
        <f t="shared" si="4"/>
        <v>0.77535096088319466</v>
      </c>
      <c r="X42" s="36">
        <f t="shared" si="5"/>
        <v>19.01859811030543</v>
      </c>
      <c r="Y42" s="36">
        <f t="shared" si="6"/>
        <v>0.66074116196555777</v>
      </c>
      <c r="Z42" s="36">
        <f t="shared" si="7"/>
        <v>6.6947076611563947E-2</v>
      </c>
      <c r="AA42" s="36">
        <v>0.47725008302889405</v>
      </c>
      <c r="AB42" s="36">
        <v>0.67567567567567566</v>
      </c>
      <c r="AC42" s="37">
        <v>0.22610294117647056</v>
      </c>
      <c r="AD42" s="37">
        <v>0.72</v>
      </c>
      <c r="AE42" s="36">
        <f t="shared" si="8"/>
        <v>0.10794602698650674</v>
      </c>
      <c r="AF42" s="37">
        <v>3.35</v>
      </c>
      <c r="AG42" s="36">
        <f t="shared" si="9"/>
        <v>0.50224887556221887</v>
      </c>
      <c r="AH42" s="36">
        <v>4.58</v>
      </c>
      <c r="AI42" s="36">
        <f t="shared" si="15"/>
        <v>0.68665667166416788</v>
      </c>
      <c r="AJ42" s="37">
        <v>1.1899999999999995</v>
      </c>
      <c r="AK42" s="36">
        <f t="shared" si="10"/>
        <v>0.13522727272727267</v>
      </c>
      <c r="AL42" s="17">
        <v>4.2</v>
      </c>
      <c r="AM42" s="36">
        <f t="shared" si="16"/>
        <v>0.47727272727272724</v>
      </c>
      <c r="AN42" s="17">
        <v>5.39</v>
      </c>
      <c r="AO42" s="36">
        <f t="shared" si="17"/>
        <v>0.61249999999999993</v>
      </c>
      <c r="AP42" s="37">
        <v>7.3100000000000005</v>
      </c>
      <c r="AQ42" s="37">
        <f t="shared" si="11"/>
        <v>0.83068181818181819</v>
      </c>
      <c r="AR42" s="37">
        <v>0.94000000000000039</v>
      </c>
      <c r="AS42" s="37">
        <f t="shared" si="12"/>
        <v>0.10681818181818185</v>
      </c>
    </row>
    <row r="43" spans="1:45" x14ac:dyDescent="0.35">
      <c r="A43" s="32" t="s">
        <v>47</v>
      </c>
      <c r="B43" s="39">
        <v>18</v>
      </c>
      <c r="C43" s="39">
        <v>13</v>
      </c>
      <c r="D43" s="39">
        <v>2.65</v>
      </c>
      <c r="E43" s="32">
        <v>5.86</v>
      </c>
      <c r="F43" s="17">
        <v>7.53</v>
      </c>
      <c r="G43" s="32">
        <f t="shared" si="13"/>
        <v>2.95</v>
      </c>
      <c r="H43" s="34">
        <v>0.98</v>
      </c>
      <c r="I43" s="17">
        <v>1.97</v>
      </c>
      <c r="J43" s="32">
        <v>33.590000000000003</v>
      </c>
      <c r="K43" s="32">
        <v>24.76</v>
      </c>
      <c r="L43" s="17">
        <v>11.99</v>
      </c>
      <c r="M43" s="17">
        <v>21.23</v>
      </c>
      <c r="N43" s="17">
        <v>20.75</v>
      </c>
      <c r="O43" s="17">
        <v>20.260000000000002</v>
      </c>
      <c r="P43" s="17">
        <f t="shared" si="14"/>
        <v>0.85000000000000142</v>
      </c>
      <c r="Q43" s="17">
        <f>'[1]Modern Mass &amp; Volume'!D39/0.001</f>
        <v>49.999999999999822</v>
      </c>
      <c r="R43" s="17">
        <v>147.6</v>
      </c>
      <c r="S43" s="35">
        <f t="shared" si="0"/>
        <v>2.9520000000000102</v>
      </c>
      <c r="T43" s="35">
        <f t="shared" si="1"/>
        <v>19.601593625498008</v>
      </c>
      <c r="U43" s="36">
        <f t="shared" si="2"/>
        <v>1.2849829351535835</v>
      </c>
      <c r="V43" s="36">
        <f t="shared" si="3"/>
        <v>0.12471994025392083</v>
      </c>
      <c r="W43" s="36">
        <f t="shared" si="4"/>
        <v>0.76123265753822023</v>
      </c>
      <c r="X43" s="36">
        <f t="shared" si="5"/>
        <v>18.25119380768086</v>
      </c>
      <c r="Y43" s="36">
        <f t="shared" si="6"/>
        <v>0.68852321370181957</v>
      </c>
      <c r="Z43" s="36">
        <f t="shared" si="7"/>
        <v>6.9761986977494625E-2</v>
      </c>
      <c r="AA43" s="36">
        <v>0.57783132530120485</v>
      </c>
      <c r="AB43" s="36">
        <v>0.49746192893401014</v>
      </c>
      <c r="AC43" s="37">
        <v>0.22338204592901881</v>
      </c>
      <c r="AD43" s="37">
        <v>0.67</v>
      </c>
      <c r="AE43" s="36">
        <f t="shared" si="8"/>
        <v>0.11433447098976109</v>
      </c>
      <c r="AF43" s="37">
        <v>2.1799999999999997</v>
      </c>
      <c r="AG43" s="36">
        <f t="shared" si="9"/>
        <v>0.37201365187713303</v>
      </c>
      <c r="AH43" s="36">
        <v>3.5999999999999996</v>
      </c>
      <c r="AI43" s="36">
        <f t="shared" si="15"/>
        <v>0.61433447098976102</v>
      </c>
      <c r="AJ43" s="37">
        <v>0.89999999999999991</v>
      </c>
      <c r="AK43" s="36">
        <f t="shared" si="10"/>
        <v>0.1195219123505976</v>
      </c>
      <c r="AL43" s="17">
        <v>3.61</v>
      </c>
      <c r="AM43" s="36">
        <f t="shared" si="16"/>
        <v>0.47941567065073037</v>
      </c>
      <c r="AN43" s="17">
        <v>4.51</v>
      </c>
      <c r="AO43" s="36">
        <f t="shared" si="17"/>
        <v>0.59893758300132793</v>
      </c>
      <c r="AP43" s="37">
        <v>6.29</v>
      </c>
      <c r="AQ43" s="37">
        <f t="shared" si="11"/>
        <v>0.83532536520584322</v>
      </c>
      <c r="AR43" s="37">
        <v>0.87999999999999989</v>
      </c>
      <c r="AS43" s="37">
        <f t="shared" si="12"/>
        <v>0.11686586985391764</v>
      </c>
    </row>
    <row r="44" spans="1:45" x14ac:dyDescent="0.35">
      <c r="A44" s="32" t="s">
        <v>48</v>
      </c>
      <c r="B44" s="39">
        <v>17.5</v>
      </c>
      <c r="C44" s="39">
        <v>12.5</v>
      </c>
      <c r="D44" s="39">
        <v>2.71</v>
      </c>
      <c r="E44" s="32">
        <v>5.71</v>
      </c>
      <c r="F44" s="17">
        <v>7.44</v>
      </c>
      <c r="G44" s="32">
        <f t="shared" si="13"/>
        <v>3.09</v>
      </c>
      <c r="H44" s="34">
        <v>1.02</v>
      </c>
      <c r="I44" s="17">
        <v>2.0699999999999998</v>
      </c>
      <c r="J44" s="32">
        <v>32.11</v>
      </c>
      <c r="K44" s="32">
        <v>24.1</v>
      </c>
      <c r="L44" s="17">
        <v>10.7</v>
      </c>
      <c r="M44" s="17">
        <v>20.07</v>
      </c>
      <c r="N44" s="17">
        <v>20.69</v>
      </c>
      <c r="O44" s="17">
        <v>19.13</v>
      </c>
      <c r="P44" s="17">
        <f t="shared" si="14"/>
        <v>0.71999999999999886</v>
      </c>
      <c r="Q44" s="17">
        <f>'[1]Modern Mass &amp; Volume'!D40/0.001</f>
        <v>49.999999999999822</v>
      </c>
      <c r="R44" s="17">
        <v>147.80000000000001</v>
      </c>
      <c r="S44" s="35">
        <f t="shared" si="0"/>
        <v>2.9560000000000106</v>
      </c>
      <c r="T44" s="35">
        <f t="shared" si="1"/>
        <v>19.865591397849464</v>
      </c>
      <c r="U44" s="36">
        <f t="shared" si="2"/>
        <v>1.3029772329246936</v>
      </c>
      <c r="V44" s="36">
        <f t="shared" si="3"/>
        <v>0.13155893536121677</v>
      </c>
      <c r="W44" s="36">
        <f t="shared" si="4"/>
        <v>0.75584241944899522</v>
      </c>
      <c r="X44" s="36">
        <f t="shared" si="5"/>
        <v>18.088134537527253</v>
      </c>
      <c r="Y44" s="36">
        <f t="shared" si="6"/>
        <v>0.69473005014905564</v>
      </c>
      <c r="Z44" s="36">
        <f t="shared" si="7"/>
        <v>7.0390870993002994E-2</v>
      </c>
      <c r="AA44" s="36">
        <v>0.51715804736587712</v>
      </c>
      <c r="AB44" s="36">
        <v>0.49275362318840582</v>
      </c>
      <c r="AC44" s="37">
        <v>0.23593073593073594</v>
      </c>
      <c r="AD44" s="37">
        <v>0.61</v>
      </c>
      <c r="AE44" s="36">
        <f t="shared" si="8"/>
        <v>0.10683012259194395</v>
      </c>
      <c r="AF44" s="37">
        <v>2.35</v>
      </c>
      <c r="AG44" s="36">
        <f t="shared" si="9"/>
        <v>0.41155866900175131</v>
      </c>
      <c r="AH44" s="36">
        <v>3.5600000000000005</v>
      </c>
      <c r="AI44" s="36">
        <f t="shared" si="15"/>
        <v>0.62346760070052554</v>
      </c>
      <c r="AJ44" s="37">
        <v>0.99000000000000021</v>
      </c>
      <c r="AK44" s="36">
        <f t="shared" si="10"/>
        <v>0.13306451612903228</v>
      </c>
      <c r="AL44" s="17">
        <v>3.55</v>
      </c>
      <c r="AM44" s="36">
        <f t="shared" si="16"/>
        <v>0.47715053763440857</v>
      </c>
      <c r="AN44" s="17">
        <v>4.54</v>
      </c>
      <c r="AO44" s="36">
        <f t="shared" si="17"/>
        <v>0.61021505376344087</v>
      </c>
      <c r="AP44" s="37">
        <v>6.13</v>
      </c>
      <c r="AQ44" s="37">
        <f t="shared" si="11"/>
        <v>0.82392473118279563</v>
      </c>
      <c r="AR44" s="37">
        <v>0.8100000000000005</v>
      </c>
      <c r="AS44" s="37">
        <f t="shared" si="12"/>
        <v>0.10887096774193554</v>
      </c>
    </row>
    <row r="45" spans="1:45" x14ac:dyDescent="0.35">
      <c r="A45" s="32" t="s">
        <v>49</v>
      </c>
      <c r="B45" s="39">
        <v>16.5</v>
      </c>
      <c r="C45" s="39">
        <v>12.1</v>
      </c>
      <c r="D45" s="39">
        <v>2.9</v>
      </c>
      <c r="E45" s="32">
        <v>5.71</v>
      </c>
      <c r="F45" s="17">
        <v>7.48</v>
      </c>
      <c r="G45" s="32">
        <f t="shared" si="13"/>
        <v>3.26</v>
      </c>
      <c r="H45" s="34">
        <v>1.35</v>
      </c>
      <c r="I45" s="17">
        <v>1.91</v>
      </c>
      <c r="J45" s="32">
        <v>33.32</v>
      </c>
      <c r="K45" s="32">
        <v>24.51</v>
      </c>
      <c r="L45" s="17">
        <v>10.09</v>
      </c>
      <c r="M45" s="17">
        <v>20.67</v>
      </c>
      <c r="N45" s="17">
        <v>22.51</v>
      </c>
      <c r="O45" s="17">
        <v>21.12</v>
      </c>
      <c r="P45" s="17">
        <f t="shared" si="14"/>
        <v>0.71999999999999886</v>
      </c>
      <c r="Q45" s="17">
        <f>'[1]Modern Mass &amp; Volume'!D41/0.001</f>
        <v>49.999999999999822</v>
      </c>
      <c r="R45" s="17">
        <v>160.80000000000001</v>
      </c>
      <c r="S45" s="35">
        <f t="shared" si="0"/>
        <v>3.2160000000000117</v>
      </c>
      <c r="T45" s="35">
        <f t="shared" si="1"/>
        <v>21.497326203208555</v>
      </c>
      <c r="U45" s="36">
        <f t="shared" si="2"/>
        <v>1.3099824868651488</v>
      </c>
      <c r="V45" s="36">
        <f t="shared" si="3"/>
        <v>0.13419257012888555</v>
      </c>
      <c r="W45" s="36">
        <f t="shared" si="4"/>
        <v>0.78013055245979945</v>
      </c>
      <c r="X45" s="36">
        <f t="shared" si="5"/>
        <v>18.029414765906367</v>
      </c>
      <c r="Y45" s="36">
        <f t="shared" si="6"/>
        <v>0.69699270761257248</v>
      </c>
      <c r="Z45" s="36">
        <f t="shared" si="7"/>
        <v>7.0620126125383695E-2</v>
      </c>
      <c r="AA45" s="36">
        <v>0.44824522434473563</v>
      </c>
      <c r="AB45" s="36">
        <v>0.70680628272251311</v>
      </c>
      <c r="AC45" s="37">
        <v>0.22008547008547011</v>
      </c>
      <c r="AD45" s="37">
        <v>0.78</v>
      </c>
      <c r="AE45" s="36">
        <f t="shared" si="8"/>
        <v>0.13660245183887917</v>
      </c>
      <c r="AF45" s="37">
        <v>2.3199999999999998</v>
      </c>
      <c r="AG45" s="36">
        <f t="shared" si="9"/>
        <v>0.40630472854640975</v>
      </c>
      <c r="AH45" s="36">
        <v>3.3499999999999996</v>
      </c>
      <c r="AI45" s="36">
        <f t="shared" si="15"/>
        <v>0.58669001751313477</v>
      </c>
      <c r="AJ45" s="37">
        <v>0.78000000000000025</v>
      </c>
      <c r="AK45" s="36">
        <f t="shared" si="10"/>
        <v>0.10427807486631019</v>
      </c>
      <c r="AL45" s="17">
        <v>3.66</v>
      </c>
      <c r="AM45" s="36">
        <f t="shared" si="16"/>
        <v>0.48930481283422461</v>
      </c>
      <c r="AN45" s="17">
        <v>4.4400000000000004</v>
      </c>
      <c r="AO45" s="36">
        <f t="shared" si="17"/>
        <v>0.5935828877005348</v>
      </c>
      <c r="AP45" s="37">
        <v>6.5</v>
      </c>
      <c r="AQ45" s="37">
        <f t="shared" si="11"/>
        <v>0.86898395721925126</v>
      </c>
      <c r="AR45" s="37">
        <v>0.74000000000000021</v>
      </c>
      <c r="AS45" s="37">
        <f t="shared" si="12"/>
        <v>9.8930481283422481E-2</v>
      </c>
    </row>
    <row r="46" spans="1:45" x14ac:dyDescent="0.35">
      <c r="A46" s="32" t="s">
        <v>50</v>
      </c>
      <c r="B46" s="39">
        <v>16</v>
      </c>
      <c r="C46" s="39">
        <v>11.5</v>
      </c>
      <c r="D46" s="39">
        <v>2.67</v>
      </c>
      <c r="E46" s="32">
        <v>5.37</v>
      </c>
      <c r="F46" s="17">
        <v>7.09</v>
      </c>
      <c r="G46" s="32">
        <f t="shared" si="13"/>
        <v>2.8600000000000003</v>
      </c>
      <c r="H46" s="34">
        <v>0.99</v>
      </c>
      <c r="I46" s="17">
        <v>1.87</v>
      </c>
      <c r="J46" s="32">
        <v>28.98</v>
      </c>
      <c r="K46" s="32">
        <v>22.69</v>
      </c>
      <c r="L46" s="17">
        <v>10.14</v>
      </c>
      <c r="M46" s="17">
        <v>19.72</v>
      </c>
      <c r="N46" s="17">
        <v>18.149999999999999</v>
      </c>
      <c r="O46" s="17">
        <v>18.829999999999998</v>
      </c>
      <c r="P46" s="17">
        <f t="shared" si="14"/>
        <v>0.69000000000000128</v>
      </c>
      <c r="Q46" s="17">
        <f>'[1]Modern Mass &amp; Volume'!D42/0.001</f>
        <v>49.999999999999822</v>
      </c>
      <c r="R46" s="17">
        <v>125.2</v>
      </c>
      <c r="S46" s="35">
        <f t="shared" si="0"/>
        <v>2.5040000000000089</v>
      </c>
      <c r="T46" s="35">
        <f t="shared" si="1"/>
        <v>17.658674188998589</v>
      </c>
      <c r="U46" s="36">
        <f t="shared" si="2"/>
        <v>1.3202979515828677</v>
      </c>
      <c r="V46" s="36">
        <f t="shared" si="3"/>
        <v>0.1380417335473515</v>
      </c>
      <c r="W46" s="36">
        <f t="shared" si="4"/>
        <v>0.76116333493550592</v>
      </c>
      <c r="X46" s="36">
        <f t="shared" si="5"/>
        <v>17.765220841959977</v>
      </c>
      <c r="Y46" s="36">
        <f t="shared" si="6"/>
        <v>0.70735797354561725</v>
      </c>
      <c r="Z46" s="36">
        <f t="shared" si="7"/>
        <v>7.1670347138487397E-2</v>
      </c>
      <c r="AA46" s="36">
        <v>0.55867768595041334</v>
      </c>
      <c r="AB46" s="36">
        <v>0.52941176470588236</v>
      </c>
      <c r="AC46" s="37">
        <v>0.24305555555555555</v>
      </c>
      <c r="AD46" s="37">
        <v>0.79999999999999993</v>
      </c>
      <c r="AE46" s="36">
        <f t="shared" si="8"/>
        <v>0.14897579143389197</v>
      </c>
      <c r="AF46" s="37">
        <v>2.3200000000000003</v>
      </c>
      <c r="AG46" s="36">
        <f t="shared" si="9"/>
        <v>0.43202979515828682</v>
      </c>
      <c r="AH46" s="36">
        <v>3.5200000000000005</v>
      </c>
      <c r="AI46" s="36">
        <f t="shared" si="15"/>
        <v>0.65549348230912485</v>
      </c>
      <c r="AJ46" s="37">
        <v>0.8100000000000005</v>
      </c>
      <c r="AK46" s="36">
        <f t="shared" si="10"/>
        <v>0.11424541607898456</v>
      </c>
      <c r="AL46" s="17">
        <v>3.51</v>
      </c>
      <c r="AM46" s="36">
        <f t="shared" si="16"/>
        <v>0.49506346967559939</v>
      </c>
      <c r="AN46" s="17">
        <v>4.32</v>
      </c>
      <c r="AO46" s="36">
        <f t="shared" si="17"/>
        <v>0.60930888575458397</v>
      </c>
      <c r="AP46" s="37">
        <v>5.88</v>
      </c>
      <c r="AQ46" s="37">
        <f t="shared" si="11"/>
        <v>0.82933709449929482</v>
      </c>
      <c r="AR46" s="37">
        <v>0.70000000000000018</v>
      </c>
      <c r="AS46" s="37">
        <f t="shared" si="12"/>
        <v>9.873060648801131E-2</v>
      </c>
    </row>
    <row r="47" spans="1:45" x14ac:dyDescent="0.35">
      <c r="A47" s="32" t="s">
        <v>51</v>
      </c>
      <c r="B47" s="39">
        <v>20.3</v>
      </c>
      <c r="C47" s="39">
        <v>15</v>
      </c>
      <c r="D47" s="39">
        <v>4.45</v>
      </c>
      <c r="E47" s="32">
        <v>6.52</v>
      </c>
      <c r="F47" s="17">
        <v>8.23</v>
      </c>
      <c r="G47" s="32">
        <f t="shared" si="13"/>
        <v>3.4699999999999998</v>
      </c>
      <c r="H47" s="34">
        <v>1.38</v>
      </c>
      <c r="I47" s="17">
        <v>2.09</v>
      </c>
      <c r="J47" s="32">
        <v>43.09</v>
      </c>
      <c r="K47" s="32">
        <v>28.1</v>
      </c>
      <c r="L47" s="17">
        <v>14.22</v>
      </c>
      <c r="M47" s="17">
        <v>24.22</v>
      </c>
      <c r="N47" s="17">
        <v>27.69</v>
      </c>
      <c r="O47" s="17">
        <v>23.33</v>
      </c>
      <c r="P47" s="17">
        <f t="shared" si="14"/>
        <v>1.1799999999999997</v>
      </c>
      <c r="Q47" s="17">
        <f>'[1]Modern Mass &amp; Volume'!D43/0.001</f>
        <v>99.999999999999645</v>
      </c>
      <c r="R47" s="17">
        <v>225.5</v>
      </c>
      <c r="S47" s="35">
        <f t="shared" si="0"/>
        <v>2.2550000000000079</v>
      </c>
      <c r="T47" s="35">
        <f t="shared" si="1"/>
        <v>27.399756986634262</v>
      </c>
      <c r="U47" s="36">
        <f t="shared" si="2"/>
        <v>1.2622699386503069</v>
      </c>
      <c r="V47" s="36">
        <f t="shared" si="3"/>
        <v>0.11593220338983057</v>
      </c>
      <c r="W47" s="36">
        <f t="shared" si="4"/>
        <v>0.80302499459556176</v>
      </c>
      <c r="X47" s="36">
        <f t="shared" si="5"/>
        <v>18.324669296820609</v>
      </c>
      <c r="Y47" s="36">
        <f t="shared" si="6"/>
        <v>0.68576247739103691</v>
      </c>
      <c r="Z47" s="36">
        <f t="shared" si="7"/>
        <v>6.9482265906761764E-2</v>
      </c>
      <c r="AA47" s="36">
        <v>0.51354279523293611</v>
      </c>
      <c r="AB47" s="36">
        <v>0.66028708133971292</v>
      </c>
      <c r="AC47" s="37">
        <v>0.27095516569200778</v>
      </c>
      <c r="AD47" s="37">
        <v>1.0900000000000001</v>
      </c>
      <c r="AE47" s="36">
        <f t="shared" si="8"/>
        <v>0.16717791411042948</v>
      </c>
      <c r="AF47" s="37">
        <v>3.27</v>
      </c>
      <c r="AG47" s="36">
        <f t="shared" si="9"/>
        <v>0.50153374233128833</v>
      </c>
      <c r="AH47" s="36">
        <v>4.49</v>
      </c>
      <c r="AI47" s="36">
        <f t="shared" si="15"/>
        <v>0.68865030674846639</v>
      </c>
      <c r="AJ47" s="37">
        <v>1.1200000000000001</v>
      </c>
      <c r="AK47" s="36">
        <f t="shared" si="10"/>
        <v>0.13608748481166466</v>
      </c>
      <c r="AL47" s="17">
        <v>4.05</v>
      </c>
      <c r="AM47" s="36">
        <f t="shared" si="16"/>
        <v>0.4921020656136087</v>
      </c>
      <c r="AN47" s="17">
        <v>5.17</v>
      </c>
      <c r="AO47" s="36">
        <f t="shared" si="17"/>
        <v>0.62818955042527336</v>
      </c>
      <c r="AP47" s="37">
        <v>6.86</v>
      </c>
      <c r="AQ47" s="37">
        <f t="shared" si="11"/>
        <v>0.83353584447144591</v>
      </c>
      <c r="AR47" s="37">
        <v>0.79</v>
      </c>
      <c r="AS47" s="37">
        <f t="shared" si="12"/>
        <v>9.5990279465370601E-2</v>
      </c>
    </row>
    <row r="48" spans="1:45" x14ac:dyDescent="0.35">
      <c r="A48" s="32" t="s">
        <v>52</v>
      </c>
      <c r="B48" s="39">
        <v>19.8</v>
      </c>
      <c r="C48" s="39">
        <v>14.6</v>
      </c>
      <c r="D48" s="39">
        <v>3.39</v>
      </c>
      <c r="E48" s="32">
        <v>6.22</v>
      </c>
      <c r="F48" s="17">
        <v>8.17</v>
      </c>
      <c r="G48" s="32">
        <f t="shared" si="13"/>
        <v>3.4699999999999998</v>
      </c>
      <c r="H48" s="34">
        <v>1.49</v>
      </c>
      <c r="I48" s="17">
        <v>1.98</v>
      </c>
      <c r="J48" s="32">
        <v>38.18</v>
      </c>
      <c r="K48" s="32">
        <v>26.54</v>
      </c>
      <c r="L48" s="17">
        <v>13.6</v>
      </c>
      <c r="M48" s="17">
        <v>22.32</v>
      </c>
      <c r="N48" s="17">
        <v>23.51</v>
      </c>
      <c r="O48" s="17">
        <v>20.420000000000002</v>
      </c>
      <c r="P48" s="17">
        <f t="shared" si="14"/>
        <v>1.0700000000000003</v>
      </c>
      <c r="Q48" s="17">
        <f>'[1]Modern Mass &amp; Volume'!D44/0.001</f>
        <v>99.999999999999645</v>
      </c>
      <c r="R48" s="17">
        <v>202.5</v>
      </c>
      <c r="S48" s="35">
        <f t="shared" si="0"/>
        <v>2.025000000000007</v>
      </c>
      <c r="T48" s="35">
        <f t="shared" si="1"/>
        <v>24.785801713586292</v>
      </c>
      <c r="U48" s="36">
        <f t="shared" si="2"/>
        <v>1.3135048231511255</v>
      </c>
      <c r="V48" s="36">
        <f t="shared" si="3"/>
        <v>0.13551077136900627</v>
      </c>
      <c r="W48" s="36">
        <f t="shared" si="4"/>
        <v>0.75131746212911321</v>
      </c>
      <c r="X48" s="36">
        <f t="shared" si="5"/>
        <v>18.448706128863279</v>
      </c>
      <c r="Y48" s="36">
        <f t="shared" si="6"/>
        <v>0.68115186650942938</v>
      </c>
      <c r="Z48" s="36">
        <f t="shared" si="7"/>
        <v>6.9015113354923052E-2</v>
      </c>
      <c r="AA48" s="36">
        <v>0.57847724372607401</v>
      </c>
      <c r="AB48" s="36">
        <v>0.75252525252525249</v>
      </c>
      <c r="AC48" s="37">
        <v>0.25150905432595577</v>
      </c>
      <c r="AD48" s="37">
        <v>0.39999999999999997</v>
      </c>
      <c r="AE48" s="36">
        <f t="shared" si="8"/>
        <v>6.4308681672025719E-2</v>
      </c>
      <c r="AF48" s="37">
        <v>2.68</v>
      </c>
      <c r="AG48" s="36">
        <f t="shared" si="9"/>
        <v>0.43086816720257237</v>
      </c>
      <c r="AH48" s="36">
        <v>4.2300000000000004</v>
      </c>
      <c r="AI48" s="36">
        <f t="shared" si="15"/>
        <v>0.68006430868167211</v>
      </c>
      <c r="AJ48" s="37">
        <v>1.3000000000000003</v>
      </c>
      <c r="AK48" s="36">
        <f t="shared" si="10"/>
        <v>0.15911872705018362</v>
      </c>
      <c r="AL48" s="17">
        <v>3.68</v>
      </c>
      <c r="AM48" s="36">
        <f t="shared" si="16"/>
        <v>0.45042839657282746</v>
      </c>
      <c r="AN48" s="17">
        <v>4.9800000000000004</v>
      </c>
      <c r="AO48" s="36">
        <f t="shared" si="17"/>
        <v>0.60954712362301111</v>
      </c>
      <c r="AP48" s="37">
        <v>6.4700000000000006</v>
      </c>
      <c r="AQ48" s="37">
        <f t="shared" si="11"/>
        <v>0.79192166462668312</v>
      </c>
      <c r="AR48" s="37">
        <v>1.0099999999999998</v>
      </c>
      <c r="AS48" s="37">
        <f t="shared" si="12"/>
        <v>0.12362301101591185</v>
      </c>
    </row>
    <row r="49" spans="1:45" x14ac:dyDescent="0.35">
      <c r="A49" s="32" t="s">
        <v>53</v>
      </c>
      <c r="B49" s="39">
        <v>19.100000000000001</v>
      </c>
      <c r="C49" s="39">
        <v>13.6</v>
      </c>
      <c r="D49" s="39">
        <v>3.51</v>
      </c>
      <c r="E49" s="32">
        <v>6.5600000000000005</v>
      </c>
      <c r="F49" s="17">
        <v>7.92</v>
      </c>
      <c r="G49" s="32">
        <f t="shared" si="13"/>
        <v>3.48</v>
      </c>
      <c r="H49" s="34">
        <v>1.51</v>
      </c>
      <c r="I49" s="17">
        <v>1.97</v>
      </c>
      <c r="J49" s="32">
        <v>41.05</v>
      </c>
      <c r="K49" s="32">
        <v>26.98</v>
      </c>
      <c r="L49" s="17">
        <v>13.04</v>
      </c>
      <c r="M49" s="17">
        <v>22.63</v>
      </c>
      <c r="N49" s="17">
        <v>27</v>
      </c>
      <c r="O49" s="17">
        <v>22.29</v>
      </c>
      <c r="P49" s="17">
        <f t="shared" si="14"/>
        <v>1.009999999999998</v>
      </c>
      <c r="Q49" s="17">
        <f>'[1]Modern Mass &amp; Volume'!D45/0.001</f>
        <v>99.999999999999645</v>
      </c>
      <c r="R49" s="17">
        <v>215.3</v>
      </c>
      <c r="S49" s="35">
        <f t="shared" si="0"/>
        <v>2.1530000000000076</v>
      </c>
      <c r="T49" s="35">
        <f t="shared" si="1"/>
        <v>27.184343434343436</v>
      </c>
      <c r="U49" s="36">
        <f t="shared" si="2"/>
        <v>1.2073170731707317</v>
      </c>
      <c r="V49" s="36">
        <f t="shared" si="3"/>
        <v>9.3922651933701612E-2</v>
      </c>
      <c r="W49" s="36">
        <f t="shared" si="4"/>
        <v>0.79010378171963525</v>
      </c>
      <c r="X49" s="36">
        <f t="shared" si="5"/>
        <v>17.732531059683314</v>
      </c>
      <c r="Y49" s="36">
        <f t="shared" si="6"/>
        <v>0.70866198243577727</v>
      </c>
      <c r="Z49" s="36">
        <f t="shared" si="7"/>
        <v>7.1802470862718543E-2</v>
      </c>
      <c r="AA49" s="36">
        <v>0.48296296296296293</v>
      </c>
      <c r="AB49" s="36">
        <v>0.76649746192893398</v>
      </c>
      <c r="AC49" s="37">
        <v>0.25190839694656486</v>
      </c>
      <c r="AD49" s="37">
        <v>0.65</v>
      </c>
      <c r="AE49" s="36">
        <f t="shared" si="8"/>
        <v>9.9085365853658527E-2</v>
      </c>
      <c r="AF49" s="37">
        <v>2.8</v>
      </c>
      <c r="AG49" s="36">
        <f t="shared" si="9"/>
        <v>0.42682926829268286</v>
      </c>
      <c r="AH49" s="36">
        <v>4.37</v>
      </c>
      <c r="AI49" s="36">
        <f t="shared" si="15"/>
        <v>0.66615853658536583</v>
      </c>
      <c r="AJ49" s="37">
        <v>1.1999999999999997</v>
      </c>
      <c r="AK49" s="36">
        <f t="shared" si="10"/>
        <v>0.15151515151515149</v>
      </c>
      <c r="AL49" s="17">
        <v>3.94</v>
      </c>
      <c r="AM49" s="36">
        <f t="shared" si="16"/>
        <v>0.49747474747474746</v>
      </c>
      <c r="AN49" s="17">
        <v>5.14</v>
      </c>
      <c r="AO49" s="36">
        <f t="shared" si="17"/>
        <v>0.64898989898989901</v>
      </c>
      <c r="AP49" s="37">
        <v>6.64</v>
      </c>
      <c r="AQ49" s="37">
        <f t="shared" si="11"/>
        <v>0.83838383838383834</v>
      </c>
      <c r="AR49" s="37">
        <v>0.83000000000000007</v>
      </c>
      <c r="AS49" s="37">
        <f t="shared" si="12"/>
        <v>0.10479797979797981</v>
      </c>
    </row>
    <row r="50" spans="1:45" x14ac:dyDescent="0.35">
      <c r="A50" s="32" t="s">
        <v>54</v>
      </c>
      <c r="B50" s="39">
        <v>19</v>
      </c>
      <c r="C50" s="39">
        <v>14.1</v>
      </c>
      <c r="D50" s="39">
        <v>3.23</v>
      </c>
      <c r="E50" s="32">
        <v>6.47</v>
      </c>
      <c r="F50" s="17">
        <v>8.1199999999999992</v>
      </c>
      <c r="G50" s="32">
        <f t="shared" si="13"/>
        <v>3.17</v>
      </c>
      <c r="H50" s="34">
        <v>1.1200000000000001</v>
      </c>
      <c r="I50" s="17">
        <v>2.0499999999999998</v>
      </c>
      <c r="J50" s="32">
        <v>39.24</v>
      </c>
      <c r="K50" s="32">
        <v>27.34</v>
      </c>
      <c r="L50" s="17">
        <v>12.51</v>
      </c>
      <c r="M50" s="17">
        <v>22.63</v>
      </c>
      <c r="N50" s="17">
        <v>25.56</v>
      </c>
      <c r="O50" s="17">
        <v>21.4</v>
      </c>
      <c r="P50" s="17">
        <f t="shared" si="14"/>
        <v>1.1700000000000017</v>
      </c>
      <c r="Q50" s="17">
        <f>'[1]Modern Mass &amp; Volume'!D46/0.001</f>
        <v>99.999999999999645</v>
      </c>
      <c r="R50" s="17">
        <v>190.7</v>
      </c>
      <c r="S50" s="35">
        <f t="shared" si="0"/>
        <v>1.9070000000000067</v>
      </c>
      <c r="T50" s="35">
        <f t="shared" si="1"/>
        <v>23.485221674876847</v>
      </c>
      <c r="U50" s="36">
        <f t="shared" si="2"/>
        <v>1.2550231839258115</v>
      </c>
      <c r="V50" s="36">
        <f t="shared" si="3"/>
        <v>0.11309115832762162</v>
      </c>
      <c r="W50" s="36">
        <f t="shared" si="4"/>
        <v>0.74691071333399328</v>
      </c>
      <c r="X50" s="36">
        <f t="shared" si="5"/>
        <v>19.048817533129458</v>
      </c>
      <c r="Y50" s="36">
        <f t="shared" si="6"/>
        <v>0.65969294905071674</v>
      </c>
      <c r="Z50" s="36">
        <f t="shared" si="7"/>
        <v>6.6840870438323055E-2</v>
      </c>
      <c r="AA50" s="36">
        <v>0.48943661971830987</v>
      </c>
      <c r="AB50" s="36">
        <v>0.5463414634146343</v>
      </c>
      <c r="AC50" s="37">
        <v>0.2686274509803922</v>
      </c>
      <c r="AD50" s="37">
        <v>0.68</v>
      </c>
      <c r="AE50" s="36">
        <f t="shared" si="8"/>
        <v>0.10510046367851623</v>
      </c>
      <c r="AF50" s="37">
        <v>2.65</v>
      </c>
      <c r="AG50" s="36">
        <f t="shared" si="9"/>
        <v>0.4095826893353941</v>
      </c>
      <c r="AH50" s="36">
        <v>4.0199999999999996</v>
      </c>
      <c r="AI50" s="36">
        <f t="shared" si="15"/>
        <v>0.62132921174652234</v>
      </c>
      <c r="AJ50" s="37">
        <v>1.0299999999999998</v>
      </c>
      <c r="AK50" s="36">
        <f t="shared" si="10"/>
        <v>0.12684729064039407</v>
      </c>
      <c r="AL50" s="17">
        <v>3.9</v>
      </c>
      <c r="AM50" s="36">
        <f t="shared" si="16"/>
        <v>0.48029556650246308</v>
      </c>
      <c r="AN50" s="17">
        <v>4.93</v>
      </c>
      <c r="AO50" s="36">
        <f t="shared" si="17"/>
        <v>0.60714285714285721</v>
      </c>
      <c r="AP50" s="37">
        <v>6.69</v>
      </c>
      <c r="AQ50" s="37">
        <f t="shared" si="11"/>
        <v>0.82389162561576368</v>
      </c>
      <c r="AR50" s="37">
        <v>1.0099999999999989</v>
      </c>
      <c r="AS50" s="37">
        <f t="shared" si="12"/>
        <v>0.12438423645320185</v>
      </c>
    </row>
    <row r="51" spans="1:45" x14ac:dyDescent="0.35">
      <c r="A51" s="32" t="s">
        <v>55</v>
      </c>
      <c r="B51" s="39">
        <v>18.3</v>
      </c>
      <c r="C51" s="39">
        <v>13.3</v>
      </c>
      <c r="D51" s="39">
        <v>3.09</v>
      </c>
      <c r="E51" s="32">
        <v>6.1400000000000006</v>
      </c>
      <c r="F51" s="17">
        <v>7.41</v>
      </c>
      <c r="G51" s="32">
        <f t="shared" si="13"/>
        <v>3.14</v>
      </c>
      <c r="H51" s="34">
        <v>1</v>
      </c>
      <c r="I51" s="17">
        <v>2.14</v>
      </c>
      <c r="J51" s="32">
        <v>36.25</v>
      </c>
      <c r="K51" s="32">
        <v>26</v>
      </c>
      <c r="L51" s="17">
        <v>12.03</v>
      </c>
      <c r="M51" s="17">
        <v>21.41</v>
      </c>
      <c r="N51" s="17">
        <v>23.31</v>
      </c>
      <c r="O51" s="17">
        <v>21.08</v>
      </c>
      <c r="P51" s="17">
        <f t="shared" si="14"/>
        <v>0.91000000000000369</v>
      </c>
      <c r="Q51" s="17">
        <f>'[1]Modern Mass &amp; Volume'!D47/0.001</f>
        <v>49.999999999999822</v>
      </c>
      <c r="R51" s="17">
        <v>167.1</v>
      </c>
      <c r="S51" s="35">
        <f t="shared" si="0"/>
        <v>3.3420000000000116</v>
      </c>
      <c r="T51" s="35">
        <f t="shared" si="1"/>
        <v>22.550607287449392</v>
      </c>
      <c r="U51" s="36">
        <f t="shared" si="2"/>
        <v>1.2068403908794787</v>
      </c>
      <c r="V51" s="36">
        <f t="shared" si="3"/>
        <v>9.3726937269372659E-2</v>
      </c>
      <c r="W51" s="36">
        <f t="shared" si="4"/>
        <v>0.79674882520759416</v>
      </c>
      <c r="X51" s="36">
        <f t="shared" si="5"/>
        <v>18.648275862068967</v>
      </c>
      <c r="Y51" s="36">
        <f t="shared" si="6"/>
        <v>0.67386232954218939</v>
      </c>
      <c r="Z51" s="36">
        <f t="shared" si="7"/>
        <v>6.8276528841197698E-2</v>
      </c>
      <c r="AA51" s="36">
        <v>0.51608751608751613</v>
      </c>
      <c r="AB51" s="36">
        <v>0.46728971962616822</v>
      </c>
      <c r="AC51" s="37">
        <v>0.2738589211618257</v>
      </c>
      <c r="AD51" s="37">
        <v>0.84000000000000008</v>
      </c>
      <c r="AE51" s="36">
        <f t="shared" si="8"/>
        <v>0.13680781758957655</v>
      </c>
      <c r="AF51" s="37">
        <v>2.98</v>
      </c>
      <c r="AG51" s="36">
        <f t="shared" si="9"/>
        <v>0.48534201954397388</v>
      </c>
      <c r="AH51" s="36">
        <v>4.25</v>
      </c>
      <c r="AI51" s="36">
        <f t="shared" si="15"/>
        <v>0.69218241042345274</v>
      </c>
      <c r="AJ51" s="37">
        <v>1.2000000000000002</v>
      </c>
      <c r="AK51" s="36">
        <f t="shared" si="10"/>
        <v>0.16194331983805671</v>
      </c>
      <c r="AL51" s="17">
        <v>3.74</v>
      </c>
      <c r="AM51" s="36">
        <f t="shared" si="16"/>
        <v>0.50472334682860998</v>
      </c>
      <c r="AN51" s="17">
        <v>4.9400000000000004</v>
      </c>
      <c r="AO51" s="36">
        <f t="shared" si="17"/>
        <v>0.66666666666666674</v>
      </c>
      <c r="AP51" s="37">
        <v>6.09</v>
      </c>
      <c r="AQ51" s="37">
        <f t="shared" si="11"/>
        <v>0.82186234817813764</v>
      </c>
      <c r="AR51" s="37">
        <v>0.66999999999999993</v>
      </c>
      <c r="AS51" s="37">
        <f t="shared" si="12"/>
        <v>9.0418353576248306E-2</v>
      </c>
    </row>
    <row r="52" spans="1:45" x14ac:dyDescent="0.35">
      <c r="A52" s="32" t="s">
        <v>56</v>
      </c>
      <c r="B52" s="39">
        <v>18.2</v>
      </c>
      <c r="C52" s="39">
        <v>13.3</v>
      </c>
      <c r="D52" s="39">
        <v>3.06</v>
      </c>
      <c r="E52" s="32">
        <v>6.2899999999999991</v>
      </c>
      <c r="F52" s="17">
        <v>7.84</v>
      </c>
      <c r="G52" s="32">
        <f t="shared" si="13"/>
        <v>3.2</v>
      </c>
      <c r="H52" s="34">
        <v>1.05</v>
      </c>
      <c r="I52" s="17">
        <v>2.15</v>
      </c>
      <c r="J52" s="32">
        <v>37.14</v>
      </c>
      <c r="K52" s="32">
        <v>26.34</v>
      </c>
      <c r="L52" s="17">
        <v>11.89</v>
      </c>
      <c r="M52" s="17">
        <v>21.55</v>
      </c>
      <c r="N52" s="17">
        <v>24.31</v>
      </c>
      <c r="O52" s="17">
        <v>21.43</v>
      </c>
      <c r="P52" s="17">
        <f t="shared" si="14"/>
        <v>0.93999999999999773</v>
      </c>
      <c r="Q52" s="17">
        <f>'[1]Modern Mass &amp; Volume'!D48/0.001</f>
        <v>99.999999999999645</v>
      </c>
      <c r="R52" s="17">
        <v>171.9</v>
      </c>
      <c r="S52" s="35">
        <f t="shared" si="0"/>
        <v>1.7190000000000061</v>
      </c>
      <c r="T52" s="35">
        <f t="shared" si="1"/>
        <v>21.926020408163268</v>
      </c>
      <c r="U52" s="36">
        <f t="shared" si="2"/>
        <v>1.2464228934817172</v>
      </c>
      <c r="V52" s="36">
        <f t="shared" si="3"/>
        <v>0.10969568294409064</v>
      </c>
      <c r="W52" s="36">
        <f t="shared" si="4"/>
        <v>0.75313909347522801</v>
      </c>
      <c r="X52" s="36">
        <f t="shared" si="5"/>
        <v>18.680549273021001</v>
      </c>
      <c r="Y52" s="36">
        <f t="shared" si="6"/>
        <v>0.67269813273145529</v>
      </c>
      <c r="Z52" s="36">
        <f t="shared" si="7"/>
        <v>6.8158571042341493E-2</v>
      </c>
      <c r="AA52" s="36">
        <v>0.48909913615795975</v>
      </c>
      <c r="AB52" s="36">
        <v>0.48837209302325585</v>
      </c>
      <c r="AC52" s="37">
        <v>0.23333333333333334</v>
      </c>
      <c r="AD52" s="37">
        <v>0.68</v>
      </c>
      <c r="AE52" s="36">
        <f t="shared" si="8"/>
        <v>0.10810810810810813</v>
      </c>
      <c r="AF52" s="37">
        <v>2.31</v>
      </c>
      <c r="AG52" s="36">
        <f t="shared" si="9"/>
        <v>0.36724960254372024</v>
      </c>
      <c r="AH52" s="36">
        <v>3.61</v>
      </c>
      <c r="AI52" s="36">
        <f t="shared" si="15"/>
        <v>0.5739268680445152</v>
      </c>
      <c r="AJ52" s="37">
        <v>0.91999999999999993</v>
      </c>
      <c r="AK52" s="36">
        <f t="shared" si="10"/>
        <v>0.1173469387755102</v>
      </c>
      <c r="AL52" s="17">
        <v>3.99</v>
      </c>
      <c r="AM52" s="36">
        <f t="shared" si="16"/>
        <v>0.50892857142857151</v>
      </c>
      <c r="AN52" s="17">
        <v>4.91</v>
      </c>
      <c r="AO52" s="36">
        <f t="shared" si="17"/>
        <v>0.62627551020408168</v>
      </c>
      <c r="AP52" s="37">
        <v>6.66</v>
      </c>
      <c r="AQ52" s="37">
        <f t="shared" si="11"/>
        <v>0.84948979591836737</v>
      </c>
      <c r="AR52" s="37">
        <v>0.83999999999999986</v>
      </c>
      <c r="AS52" s="37">
        <f t="shared" si="12"/>
        <v>0.10714285714285712</v>
      </c>
    </row>
    <row r="53" spans="1:45" ht="15" thickBot="1" x14ac:dyDescent="0.4">
      <c r="A53" s="40" t="s">
        <v>57</v>
      </c>
      <c r="B53" s="39">
        <v>17.100000000000001</v>
      </c>
      <c r="C53" s="39">
        <v>12.5</v>
      </c>
      <c r="D53" s="50">
        <v>3.16</v>
      </c>
      <c r="E53" s="40">
        <v>5.72</v>
      </c>
      <c r="F53" s="42">
        <v>7.66</v>
      </c>
      <c r="G53" s="40">
        <f t="shared" si="13"/>
        <v>3.1399999999999997</v>
      </c>
      <c r="H53" s="43">
        <v>1.22</v>
      </c>
      <c r="I53" s="42">
        <v>1.92</v>
      </c>
      <c r="J53" s="40">
        <v>32.869999999999997</v>
      </c>
      <c r="K53" s="40">
        <v>24.67</v>
      </c>
      <c r="L53" s="42">
        <v>10.59</v>
      </c>
      <c r="M53" s="42">
        <v>21.18</v>
      </c>
      <c r="N53" s="42">
        <v>21.52</v>
      </c>
      <c r="O53" s="42">
        <v>20.34</v>
      </c>
      <c r="P53" s="42">
        <f t="shared" si="14"/>
        <v>0.75999999999999801</v>
      </c>
      <c r="Q53" s="42">
        <f>'[1]Modern Mass &amp; Volume'!D49/0.001</f>
        <v>49.999999999999822</v>
      </c>
      <c r="R53" s="42">
        <v>152.9</v>
      </c>
      <c r="S53" s="44">
        <f t="shared" si="0"/>
        <v>3.0580000000000109</v>
      </c>
      <c r="T53" s="44">
        <f t="shared" si="1"/>
        <v>19.960835509138381</v>
      </c>
      <c r="U53" s="45">
        <f t="shared" si="2"/>
        <v>1.3391608391608392</v>
      </c>
      <c r="V53" s="45">
        <f t="shared" si="3"/>
        <v>0.14499252615844549</v>
      </c>
      <c r="W53" s="45">
        <f t="shared" si="4"/>
        <v>0.75019627891690555</v>
      </c>
      <c r="X53" s="45">
        <f t="shared" si="5"/>
        <v>18.515634317006391</v>
      </c>
      <c r="Y53" s="45">
        <f t="shared" si="6"/>
        <v>0.67868971698242653</v>
      </c>
      <c r="Z53" s="45">
        <f t="shared" si="7"/>
        <v>6.8765645450542687E-2</v>
      </c>
      <c r="AA53" s="45">
        <v>0.49210037174721188</v>
      </c>
      <c r="AB53" s="45">
        <v>0.63541666666666663</v>
      </c>
      <c r="AC53" s="46">
        <v>0.25438596491228072</v>
      </c>
      <c r="AD53" s="46">
        <v>0.72</v>
      </c>
      <c r="AE53" s="45">
        <f t="shared" si="8"/>
        <v>0.12587412587412589</v>
      </c>
      <c r="AF53" s="46">
        <v>2.5399999999999996</v>
      </c>
      <c r="AG53" s="45">
        <f t="shared" si="9"/>
        <v>0.44405594405594401</v>
      </c>
      <c r="AH53" s="45">
        <v>3.6899999999999995</v>
      </c>
      <c r="AI53" s="45">
        <f t="shared" si="15"/>
        <v>0.64510489510489499</v>
      </c>
      <c r="AJ53" s="46">
        <v>1.1499999999999999</v>
      </c>
      <c r="AK53" s="45">
        <f t="shared" si="10"/>
        <v>0.15013054830287204</v>
      </c>
      <c r="AL53" s="42">
        <v>3.64</v>
      </c>
      <c r="AM53" s="45">
        <f t="shared" si="16"/>
        <v>0.47519582245430808</v>
      </c>
      <c r="AN53" s="42">
        <v>4.79</v>
      </c>
      <c r="AO53" s="45">
        <f t="shared" si="17"/>
        <v>0.62532637075718012</v>
      </c>
      <c r="AP53" s="46">
        <v>6.1999999999999993</v>
      </c>
      <c r="AQ53" s="46">
        <f t="shared" si="11"/>
        <v>0.80939947780678845</v>
      </c>
      <c r="AR53" s="46">
        <v>0.98000000000000043</v>
      </c>
      <c r="AS53" s="46">
        <f t="shared" si="12"/>
        <v>0.12793733681462147</v>
      </c>
    </row>
    <row r="54" spans="1:45" ht="15" thickBot="1" x14ac:dyDescent="0.4">
      <c r="A54" s="51" t="s">
        <v>58</v>
      </c>
      <c r="B54" s="52">
        <v>21.7</v>
      </c>
      <c r="C54" s="52">
        <v>18.399999999999999</v>
      </c>
      <c r="D54" s="41"/>
      <c r="E54" s="40">
        <v>6.92</v>
      </c>
      <c r="F54" s="42">
        <v>9.15</v>
      </c>
      <c r="G54" s="51">
        <f t="shared" si="13"/>
        <v>3.8</v>
      </c>
      <c r="H54" s="53">
        <v>1.9</v>
      </c>
      <c r="I54" s="53">
        <v>1.9</v>
      </c>
      <c r="J54" s="51">
        <v>45.84</v>
      </c>
      <c r="K54" s="51">
        <v>29.51</v>
      </c>
      <c r="L54" s="53">
        <v>13.65</v>
      </c>
      <c r="M54" s="53">
        <v>24.67</v>
      </c>
      <c r="N54" s="53">
        <v>31.22</v>
      </c>
      <c r="O54" s="53">
        <v>24.53</v>
      </c>
      <c r="P54" s="42">
        <f t="shared" si="14"/>
        <v>0.97000000000000597</v>
      </c>
      <c r="Q54" s="53">
        <f>'[1]Modern Mass &amp; Volume'!D50/0.001</f>
        <v>99.999999999999645</v>
      </c>
      <c r="R54" s="53">
        <v>277.2</v>
      </c>
      <c r="S54" s="54">
        <f t="shared" si="0"/>
        <v>2.7720000000000096</v>
      </c>
      <c r="T54" s="54">
        <f t="shared" si="1"/>
        <v>30.295081967213111</v>
      </c>
      <c r="U54" s="55">
        <f t="shared" si="2"/>
        <v>1.3222543352601157</v>
      </c>
      <c r="V54" s="55">
        <f t="shared" si="3"/>
        <v>0.13876789047915372</v>
      </c>
      <c r="W54" s="55">
        <f t="shared" si="4"/>
        <v>0.72396474936037147</v>
      </c>
      <c r="X54" s="55">
        <f t="shared" si="5"/>
        <v>18.997384380453752</v>
      </c>
      <c r="Y54" s="55">
        <f t="shared" si="6"/>
        <v>0.66147898903854396</v>
      </c>
      <c r="Z54" s="55">
        <f t="shared" si="7"/>
        <v>6.7021834123922236E-2</v>
      </c>
      <c r="AA54" s="55">
        <v>0.43721973094170408</v>
      </c>
      <c r="AB54" s="55">
        <v>1</v>
      </c>
      <c r="AC54" s="56">
        <v>0.30812854442344045</v>
      </c>
      <c r="AD54" s="56">
        <v>0.95</v>
      </c>
      <c r="AE54" s="55">
        <f t="shared" si="8"/>
        <v>0.13728323699421965</v>
      </c>
      <c r="AF54" s="56">
        <v>2.3199999999999998</v>
      </c>
      <c r="AG54" s="55">
        <f t="shared" si="9"/>
        <v>0.33526011560693642</v>
      </c>
      <c r="AH54" s="55">
        <v>3.88</v>
      </c>
      <c r="AI54" s="55">
        <f t="shared" si="15"/>
        <v>0.56069364161849711</v>
      </c>
      <c r="AJ54" s="57">
        <v>0.37000000000000011</v>
      </c>
      <c r="AK54" s="55">
        <f t="shared" si="10"/>
        <v>4.0437158469945368E-2</v>
      </c>
      <c r="AL54" s="42">
        <v>5.0999999999999996</v>
      </c>
      <c r="AM54" s="55">
        <f t="shared" si="16"/>
        <v>0.55737704918032782</v>
      </c>
      <c r="AN54" s="58">
        <v>5.47</v>
      </c>
      <c r="AO54" s="55">
        <f t="shared" si="17"/>
        <v>0.59781420765027316</v>
      </c>
      <c r="AP54" s="56">
        <v>7.7299999999999995</v>
      </c>
      <c r="AQ54" s="56">
        <f t="shared" si="11"/>
        <v>0.8448087431693988</v>
      </c>
      <c r="AR54" s="56">
        <v>1.1400000000000006</v>
      </c>
      <c r="AS54" s="56">
        <f t="shared" si="12"/>
        <v>0.12459016393442629</v>
      </c>
    </row>
    <row r="55" spans="1:45" x14ac:dyDescent="0.35">
      <c r="A55" s="32" t="s">
        <v>59</v>
      </c>
      <c r="B55" s="39">
        <v>33.4</v>
      </c>
      <c r="C55" s="39">
        <v>26.8</v>
      </c>
      <c r="D55" s="39">
        <v>11.1</v>
      </c>
      <c r="E55" s="32">
        <v>8.73</v>
      </c>
      <c r="F55" s="17">
        <v>11.31</v>
      </c>
      <c r="G55" s="32">
        <f t="shared" si="13"/>
        <v>4.29</v>
      </c>
      <c r="H55" s="48">
        <v>1.95</v>
      </c>
      <c r="I55" s="17">
        <v>2.34</v>
      </c>
      <c r="J55" s="32">
        <v>71.989999999999995</v>
      </c>
      <c r="K55" s="32">
        <v>38.299999999999997</v>
      </c>
      <c r="L55" s="17">
        <v>27.64</v>
      </c>
      <c r="M55" s="17">
        <v>34.11</v>
      </c>
      <c r="N55" s="17">
        <v>42.51</v>
      </c>
      <c r="O55" s="17">
        <v>31.48</v>
      </c>
      <c r="P55" s="17">
        <f t="shared" si="14"/>
        <v>1.8399999999999892</v>
      </c>
      <c r="Q55" s="17">
        <f>'[1]Modern Mass &amp; Volume'!D51/0.001</f>
        <v>200.00000000000017</v>
      </c>
      <c r="R55" s="17">
        <v>474.7</v>
      </c>
      <c r="S55" s="35">
        <f t="shared" si="0"/>
        <v>2.3734999999999977</v>
      </c>
      <c r="T55" s="35">
        <f t="shared" si="1"/>
        <v>41.971706454465071</v>
      </c>
      <c r="U55" s="36">
        <f t="shared" si="2"/>
        <v>1.29553264604811</v>
      </c>
      <c r="V55" s="36">
        <f t="shared" si="3"/>
        <v>0.1287425149700599</v>
      </c>
      <c r="W55" s="36">
        <f t="shared" si="4"/>
        <v>0.72911381123254548</v>
      </c>
      <c r="X55" s="36">
        <f t="shared" si="5"/>
        <v>20.37630226420336</v>
      </c>
      <c r="Y55" s="36">
        <f t="shared" si="6"/>
        <v>0.61671496876229082</v>
      </c>
      <c r="Z55" s="36">
        <f t="shared" si="7"/>
        <v>6.2486290604942686E-2</v>
      </c>
      <c r="AA55" s="36">
        <v>0.65019995295224653</v>
      </c>
      <c r="AB55" s="36">
        <v>0.83333333333333337</v>
      </c>
      <c r="AC55" s="37">
        <v>0.32876712328767121</v>
      </c>
      <c r="AD55" s="37">
        <v>2.2000000000000002</v>
      </c>
      <c r="AE55" s="36">
        <f t="shared" si="8"/>
        <v>0.25200458190148911</v>
      </c>
      <c r="AF55" s="37">
        <v>3.74</v>
      </c>
      <c r="AG55" s="36">
        <f t="shared" si="9"/>
        <v>0.42840778923253148</v>
      </c>
      <c r="AH55" s="36">
        <v>5.7</v>
      </c>
      <c r="AI55" s="36">
        <f t="shared" si="15"/>
        <v>0.65292096219931273</v>
      </c>
      <c r="AJ55" s="37">
        <v>2.0099999999999998</v>
      </c>
      <c r="AK55" s="36">
        <f t="shared" si="10"/>
        <v>0.17771883289124665</v>
      </c>
      <c r="AL55" s="17">
        <v>4.91</v>
      </c>
      <c r="AM55" s="36">
        <f t="shared" si="16"/>
        <v>0.43412908930150307</v>
      </c>
      <c r="AN55" s="17">
        <v>6.92</v>
      </c>
      <c r="AO55" s="36">
        <f t="shared" si="17"/>
        <v>0.61184792219274975</v>
      </c>
      <c r="AP55" s="37">
        <v>9.5599999999999987</v>
      </c>
      <c r="AQ55" s="37">
        <f t="shared" si="11"/>
        <v>0.84526967285587962</v>
      </c>
      <c r="AR55" s="37">
        <v>1.2800000000000011</v>
      </c>
      <c r="AS55" s="37">
        <f t="shared" si="12"/>
        <v>0.11317418213969947</v>
      </c>
    </row>
    <row r="56" spans="1:45" x14ac:dyDescent="0.35">
      <c r="A56" s="32" t="s">
        <v>60</v>
      </c>
      <c r="B56" s="39">
        <v>31.7</v>
      </c>
      <c r="C56" s="39">
        <v>25.8</v>
      </c>
      <c r="D56" s="39">
        <v>11.1</v>
      </c>
      <c r="E56" s="32">
        <v>8.42</v>
      </c>
      <c r="F56" s="17">
        <v>11.49</v>
      </c>
      <c r="G56" s="32">
        <f t="shared" si="13"/>
        <v>4.07</v>
      </c>
      <c r="H56" s="34">
        <v>1.41</v>
      </c>
      <c r="I56" s="17">
        <v>2.66</v>
      </c>
      <c r="J56" s="32">
        <v>74.16</v>
      </c>
      <c r="K56" s="32">
        <v>38.29</v>
      </c>
      <c r="L56" s="17">
        <v>28.22</v>
      </c>
      <c r="M56" s="17">
        <v>32.89</v>
      </c>
      <c r="N56" s="17">
        <v>44.2</v>
      </c>
      <c r="O56" s="17">
        <v>30.21</v>
      </c>
      <c r="P56" s="17">
        <f t="shared" si="14"/>
        <v>1.7399999999999949</v>
      </c>
      <c r="Q56" s="17">
        <f>'[1]Modern Mass &amp; Volume'!D52/0.001</f>
        <v>200.00000000000017</v>
      </c>
      <c r="R56" s="17">
        <v>458.8</v>
      </c>
      <c r="S56" s="35">
        <f t="shared" si="0"/>
        <v>2.2939999999999983</v>
      </c>
      <c r="T56" s="35">
        <f t="shared" si="1"/>
        <v>39.930374238468232</v>
      </c>
      <c r="U56" s="36">
        <f t="shared" si="2"/>
        <v>1.3646080760095012</v>
      </c>
      <c r="V56" s="36">
        <f t="shared" si="3"/>
        <v>0.15419387242591664</v>
      </c>
      <c r="W56" s="36">
        <f t="shared" si="4"/>
        <v>0.76654490427491417</v>
      </c>
      <c r="X56" s="36">
        <f t="shared" si="5"/>
        <v>19.769742448759441</v>
      </c>
      <c r="Y56" s="36">
        <f t="shared" si="6"/>
        <v>0.63563653633473194</v>
      </c>
      <c r="Z56" s="36">
        <f t="shared" si="7"/>
        <v>6.4403446227750891E-2</v>
      </c>
      <c r="AA56" s="36">
        <v>0.63846153846153841</v>
      </c>
      <c r="AB56" s="36">
        <v>0.5300751879699247</v>
      </c>
      <c r="AC56" s="37">
        <v>0.29538461538461536</v>
      </c>
      <c r="AD56" s="37">
        <v>1.78</v>
      </c>
      <c r="AE56" s="36">
        <f t="shared" si="8"/>
        <v>0.21140142517814728</v>
      </c>
      <c r="AF56" s="37">
        <v>3.62</v>
      </c>
      <c r="AG56" s="36">
        <f t="shared" si="9"/>
        <v>0.42992874109263657</v>
      </c>
      <c r="AH56" s="36">
        <v>5.37</v>
      </c>
      <c r="AI56" s="36">
        <f t="shared" si="15"/>
        <v>0.63776722090261284</v>
      </c>
      <c r="AJ56" s="37">
        <v>2.0099999999999998</v>
      </c>
      <c r="AK56" s="36">
        <f t="shared" si="10"/>
        <v>0.17493472584856395</v>
      </c>
      <c r="AL56" s="17">
        <v>4.9400000000000004</v>
      </c>
      <c r="AM56" s="36">
        <f t="shared" si="16"/>
        <v>0.42993907745865972</v>
      </c>
      <c r="AN56" s="17">
        <v>6.95</v>
      </c>
      <c r="AO56" s="36">
        <f t="shared" si="17"/>
        <v>0.60487380330722362</v>
      </c>
      <c r="AP56" s="37">
        <v>9.8899999999999988</v>
      </c>
      <c r="AQ56" s="37">
        <f t="shared" si="11"/>
        <v>0.86074847693646639</v>
      </c>
      <c r="AR56" s="37">
        <v>1.2100000000000009</v>
      </c>
      <c r="AS56" s="37">
        <f t="shared" si="12"/>
        <v>0.10530896431679729</v>
      </c>
    </row>
    <row r="57" spans="1:45" x14ac:dyDescent="0.35">
      <c r="A57" s="32" t="s">
        <v>61</v>
      </c>
      <c r="B57" s="39">
        <v>25.7</v>
      </c>
      <c r="C57" s="39">
        <v>20.5</v>
      </c>
      <c r="D57" s="39">
        <v>8.8000000000000007</v>
      </c>
      <c r="E57" s="32">
        <v>7.48</v>
      </c>
      <c r="F57" s="17">
        <v>10.28</v>
      </c>
      <c r="G57" s="32">
        <f t="shared" si="13"/>
        <v>3.99</v>
      </c>
      <c r="H57" s="34">
        <v>1.37</v>
      </c>
      <c r="I57" s="17">
        <v>2.62</v>
      </c>
      <c r="J57" s="32">
        <v>56.57</v>
      </c>
      <c r="K57" s="32">
        <v>35.82</v>
      </c>
      <c r="L57" s="17">
        <v>21</v>
      </c>
      <c r="M57" s="17">
        <v>30.89</v>
      </c>
      <c r="N57" s="17">
        <v>34.01</v>
      </c>
      <c r="O57" s="17">
        <v>27.56</v>
      </c>
      <c r="P57" s="17">
        <f t="shared" si="14"/>
        <v>1.5600000000000023</v>
      </c>
      <c r="Q57" s="17">
        <f>'[1]Modern Mass &amp; Volume'!D53/0.001</f>
        <v>99.999999999999645</v>
      </c>
      <c r="R57" s="17">
        <v>339.3</v>
      </c>
      <c r="S57" s="35">
        <f t="shared" si="0"/>
        <v>3.3930000000000122</v>
      </c>
      <c r="T57" s="35">
        <f t="shared" si="1"/>
        <v>33.005836575875492</v>
      </c>
      <c r="U57" s="36">
        <f t="shared" si="2"/>
        <v>1.374331550802139</v>
      </c>
      <c r="V57" s="36">
        <f t="shared" si="3"/>
        <v>0.1576576576576576</v>
      </c>
      <c r="W57" s="36">
        <f t="shared" si="4"/>
        <v>0.73568426309328117</v>
      </c>
      <c r="X57" s="36">
        <f t="shared" si="5"/>
        <v>22.681145483471806</v>
      </c>
      <c r="Y57" s="36">
        <f t="shared" si="6"/>
        <v>0.55404479564387665</v>
      </c>
      <c r="Z57" s="36">
        <f t="shared" si="7"/>
        <v>5.6136474485514738E-2</v>
      </c>
      <c r="AA57" s="36">
        <v>0.61746545133784181</v>
      </c>
      <c r="AB57" s="36">
        <v>0.52290076335877866</v>
      </c>
      <c r="AC57" s="37">
        <v>0.32389380530973449</v>
      </c>
      <c r="AD57" s="37">
        <v>1.75</v>
      </c>
      <c r="AE57" s="36">
        <f t="shared" si="8"/>
        <v>0.23395721925133689</v>
      </c>
      <c r="AF57" s="37">
        <v>3</v>
      </c>
      <c r="AG57" s="36">
        <f t="shared" si="9"/>
        <v>0.40106951871657753</v>
      </c>
      <c r="AH57" s="36">
        <v>4.83</v>
      </c>
      <c r="AI57" s="36">
        <f t="shared" si="15"/>
        <v>0.64572192513368987</v>
      </c>
      <c r="AJ57" s="37">
        <v>1.7700000000000005</v>
      </c>
      <c r="AK57" s="36">
        <f t="shared" si="10"/>
        <v>0.1721789883268483</v>
      </c>
      <c r="AL57" s="17">
        <v>4.63</v>
      </c>
      <c r="AM57" s="36">
        <f t="shared" si="16"/>
        <v>0.45038910505836577</v>
      </c>
      <c r="AN57" s="17">
        <v>6.4</v>
      </c>
      <c r="AO57" s="36">
        <f t="shared" si="17"/>
        <v>0.62256809338521413</v>
      </c>
      <c r="AP57" s="37">
        <v>8.6</v>
      </c>
      <c r="AQ57" s="37">
        <f t="shared" si="11"/>
        <v>0.83657587548638135</v>
      </c>
      <c r="AR57" s="37">
        <v>1.129999999999999</v>
      </c>
      <c r="AS57" s="37">
        <f t="shared" si="12"/>
        <v>0.10992217898832676</v>
      </c>
    </row>
    <row r="58" spans="1:45" x14ac:dyDescent="0.35">
      <c r="A58" s="32" t="s">
        <v>62</v>
      </c>
      <c r="B58" s="39">
        <v>22</v>
      </c>
      <c r="C58" s="39">
        <v>17.5</v>
      </c>
      <c r="D58" s="39">
        <v>7.9</v>
      </c>
      <c r="E58" s="32">
        <v>6.69</v>
      </c>
      <c r="F58" s="17">
        <v>9.02</v>
      </c>
      <c r="G58" s="32">
        <f t="shared" si="13"/>
        <v>3.52</v>
      </c>
      <c r="H58" s="34">
        <v>1.72</v>
      </c>
      <c r="I58" s="17">
        <v>1.8</v>
      </c>
      <c r="J58" s="32">
        <v>46.02</v>
      </c>
      <c r="K58" s="32">
        <v>30.29</v>
      </c>
      <c r="L58" s="17">
        <v>17.989999999999998</v>
      </c>
      <c r="M58" s="17">
        <v>25.49</v>
      </c>
      <c r="N58" s="17">
        <v>26.94</v>
      </c>
      <c r="O58" s="17">
        <v>24.63</v>
      </c>
      <c r="P58" s="17">
        <f t="shared" si="14"/>
        <v>1.0900000000000034</v>
      </c>
      <c r="Q58" s="17">
        <f>'[1]Modern Mass &amp; Volume'!D54/0.001</f>
        <v>99.999999999999645</v>
      </c>
      <c r="R58" s="17">
        <v>230.9</v>
      </c>
      <c r="S58" s="35">
        <f t="shared" si="0"/>
        <v>2.3090000000000082</v>
      </c>
      <c r="T58" s="35">
        <f t="shared" si="1"/>
        <v>25.59866962305987</v>
      </c>
      <c r="U58" s="36">
        <f t="shared" si="2"/>
        <v>1.3482810164424512</v>
      </c>
      <c r="V58" s="36">
        <f t="shared" si="3"/>
        <v>0.1483131763208147</v>
      </c>
      <c r="W58" s="36">
        <f t="shared" si="4"/>
        <v>0.76263012935877428</v>
      </c>
      <c r="X58" s="36">
        <f t="shared" si="5"/>
        <v>19.936638418079092</v>
      </c>
      <c r="Y58" s="36">
        <f t="shared" si="6"/>
        <v>0.63031541982341621</v>
      </c>
      <c r="Z58" s="36">
        <f t="shared" si="7"/>
        <v>6.386430440452559E-2</v>
      </c>
      <c r="AA58" s="36">
        <v>0.66778025241276906</v>
      </c>
      <c r="AB58" s="36">
        <v>0.95555555555555549</v>
      </c>
      <c r="AC58" s="37">
        <v>0.23888888888888887</v>
      </c>
      <c r="AD58" s="37">
        <v>1.2999999999999998</v>
      </c>
      <c r="AE58" s="36">
        <f t="shared" si="8"/>
        <v>0.1943198804185351</v>
      </c>
      <c r="AF58" s="37">
        <v>2.21</v>
      </c>
      <c r="AG58" s="36">
        <f t="shared" si="9"/>
        <v>0.33034379671150971</v>
      </c>
      <c r="AH58" s="36">
        <v>3.89</v>
      </c>
      <c r="AI58" s="36">
        <f t="shared" si="15"/>
        <v>0.58146487294469351</v>
      </c>
      <c r="AJ58" s="37">
        <v>1.1600000000000001</v>
      </c>
      <c r="AK58" s="36">
        <f t="shared" si="10"/>
        <v>0.12860310421286034</v>
      </c>
      <c r="AL58" s="17">
        <v>4.0599999999999996</v>
      </c>
      <c r="AM58" s="36">
        <f t="shared" si="16"/>
        <v>0.45011086474501105</v>
      </c>
      <c r="AN58" s="17">
        <v>5.22</v>
      </c>
      <c r="AO58" s="36">
        <f t="shared" si="17"/>
        <v>0.57871396895787142</v>
      </c>
      <c r="AP58" s="37">
        <v>7.91</v>
      </c>
      <c r="AQ58" s="37">
        <f t="shared" si="11"/>
        <v>0.87694013303769403</v>
      </c>
      <c r="AR58" s="37">
        <v>0.87999999999999901</v>
      </c>
      <c r="AS58" s="37">
        <f t="shared" si="12"/>
        <v>9.756097560975599E-2</v>
      </c>
    </row>
    <row r="59" spans="1:45" x14ac:dyDescent="0.35">
      <c r="A59" s="32" t="s">
        <v>63</v>
      </c>
      <c r="B59" s="39">
        <v>35.299999999999997</v>
      </c>
      <c r="C59" s="39">
        <v>32</v>
      </c>
      <c r="D59" s="39"/>
      <c r="E59" s="32">
        <v>9.629999999999999</v>
      </c>
      <c r="F59" s="17">
        <v>12.69</v>
      </c>
      <c r="G59" s="32">
        <f t="shared" si="13"/>
        <v>5.04</v>
      </c>
      <c r="H59" s="34">
        <v>2.17</v>
      </c>
      <c r="I59" s="17">
        <v>2.87</v>
      </c>
      <c r="J59" s="32">
        <v>92.5</v>
      </c>
      <c r="K59" s="32">
        <v>41.52</v>
      </c>
      <c r="L59" s="17">
        <v>38.950000000000003</v>
      </c>
      <c r="M59" s="17">
        <v>38.08</v>
      </c>
      <c r="N59" s="17">
        <v>50.91</v>
      </c>
      <c r="O59" s="17">
        <v>34.450000000000003</v>
      </c>
      <c r="P59" s="17">
        <f t="shared" si="14"/>
        <v>2.6400000000000006</v>
      </c>
      <c r="Q59" s="17">
        <f>'[1]Modern Mass &amp; Volume'!D55/0.001</f>
        <v>200.00000000000017</v>
      </c>
      <c r="R59" s="17">
        <v>670.1</v>
      </c>
      <c r="S59" s="35">
        <f t="shared" si="0"/>
        <v>3.3504999999999971</v>
      </c>
      <c r="T59" s="35">
        <f t="shared" si="1"/>
        <v>52.805358550039408</v>
      </c>
      <c r="U59" s="36">
        <f t="shared" si="2"/>
        <v>1.3177570093457944</v>
      </c>
      <c r="V59" s="36">
        <f t="shared" si="3"/>
        <v>0.1370967741935484</v>
      </c>
      <c r="W59" s="36">
        <f t="shared" si="4"/>
        <v>0.75692669758200792</v>
      </c>
      <c r="X59" s="36">
        <f t="shared" si="5"/>
        <v>18.636869189189191</v>
      </c>
      <c r="Y59" s="36">
        <f t="shared" si="6"/>
        <v>0.67427476615270909</v>
      </c>
      <c r="Z59" s="36">
        <f t="shared" si="7"/>
        <v>6.831831740675301E-2</v>
      </c>
      <c r="AA59" s="36">
        <v>0.76507562364957782</v>
      </c>
      <c r="AB59" s="36">
        <v>0.75609756097560965</v>
      </c>
      <c r="AC59" s="37">
        <v>0.34122562674094714</v>
      </c>
      <c r="AD59" s="37">
        <v>2.61</v>
      </c>
      <c r="AE59" s="36">
        <f t="shared" si="8"/>
        <v>0.2710280373831776</v>
      </c>
      <c r="AF59" s="37">
        <v>3.67</v>
      </c>
      <c r="AG59" s="36">
        <f t="shared" si="9"/>
        <v>0.38110072689511942</v>
      </c>
      <c r="AH59" s="36">
        <v>6.34</v>
      </c>
      <c r="AI59" s="36">
        <f t="shared" si="15"/>
        <v>0.6583592938733126</v>
      </c>
      <c r="AJ59" s="59">
        <v>0.21999999999999975</v>
      </c>
      <c r="AK59" s="36">
        <f t="shared" si="10"/>
        <v>1.7336485421591784E-2</v>
      </c>
      <c r="AL59" s="17">
        <v>7.7</v>
      </c>
      <c r="AM59" s="36">
        <f t="shared" si="16"/>
        <v>0.60677698975571315</v>
      </c>
      <c r="AN59" s="60">
        <v>7.92</v>
      </c>
      <c r="AO59" s="36">
        <f t="shared" si="17"/>
        <v>0.62411347517730498</v>
      </c>
      <c r="AP59" s="37">
        <v>10.64</v>
      </c>
      <c r="AQ59" s="37">
        <f t="shared" si="11"/>
        <v>0.83845547675334919</v>
      </c>
      <c r="AR59" s="37">
        <v>1.3599999999999994</v>
      </c>
      <c r="AS59" s="37">
        <f t="shared" si="12"/>
        <v>0.10717100078802203</v>
      </c>
    </row>
    <row r="60" spans="1:45" x14ac:dyDescent="0.35">
      <c r="A60" s="32" t="s">
        <v>64</v>
      </c>
      <c r="B60" s="61">
        <v>27</v>
      </c>
      <c r="C60" s="61">
        <v>21.5</v>
      </c>
      <c r="D60" s="61">
        <v>9.6999999999999993</v>
      </c>
      <c r="E60" s="32">
        <v>8.11</v>
      </c>
      <c r="F60" s="17">
        <v>10.65</v>
      </c>
      <c r="G60" s="32">
        <f t="shared" si="13"/>
        <v>3.74</v>
      </c>
      <c r="H60" s="34">
        <v>1.28</v>
      </c>
      <c r="I60" s="17">
        <v>2.46</v>
      </c>
      <c r="J60" s="32">
        <v>65.150000000000006</v>
      </c>
      <c r="K60" s="32">
        <v>36.42</v>
      </c>
      <c r="L60" s="17">
        <v>23.43</v>
      </c>
      <c r="M60" s="17">
        <v>31.93</v>
      </c>
      <c r="N60" s="17">
        <v>40.409999999999997</v>
      </c>
      <c r="O60" s="17">
        <v>30.44</v>
      </c>
      <c r="P60" s="17">
        <f t="shared" si="14"/>
        <v>1.3100000000000094</v>
      </c>
      <c r="Q60" s="17">
        <f>'[1]Modern Mass &amp; Volume'!D56/0.001</f>
        <v>99.999999999999645</v>
      </c>
      <c r="R60" s="17">
        <v>362.8</v>
      </c>
      <c r="S60" s="35">
        <f t="shared" si="0"/>
        <v>3.628000000000013</v>
      </c>
      <c r="T60" s="35">
        <f t="shared" si="1"/>
        <v>34.06572769953052</v>
      </c>
      <c r="U60" s="36">
        <f t="shared" si="2"/>
        <v>1.3131935881627621</v>
      </c>
      <c r="V60" s="36">
        <f t="shared" si="3"/>
        <v>0.13539445628997873</v>
      </c>
      <c r="W60" s="36">
        <f t="shared" si="4"/>
        <v>0.75429974007629841</v>
      </c>
      <c r="X60" s="36">
        <f t="shared" si="5"/>
        <v>20.359422870299309</v>
      </c>
      <c r="Y60" s="36">
        <f t="shared" si="6"/>
        <v>0.61722626885908538</v>
      </c>
      <c r="Z60" s="36">
        <f t="shared" si="7"/>
        <v>6.2538096135946339E-2</v>
      </c>
      <c r="AA60" s="36">
        <v>0.57980697847067564</v>
      </c>
      <c r="AB60" s="36">
        <v>0.52032520325203258</v>
      </c>
      <c r="AC60" s="37">
        <v>0.25736434108527129</v>
      </c>
      <c r="AD60" s="37">
        <v>2.4700000000000002</v>
      </c>
      <c r="AE60" s="36">
        <f t="shared" si="8"/>
        <v>0.30456226880394577</v>
      </c>
      <c r="AF60" s="37">
        <v>3.12</v>
      </c>
      <c r="AG60" s="36">
        <f t="shared" si="9"/>
        <v>0.38471023427866835</v>
      </c>
      <c r="AH60" s="36">
        <v>4.5999999999999996</v>
      </c>
      <c r="AI60" s="36">
        <f t="shared" si="15"/>
        <v>0.56720098643649819</v>
      </c>
      <c r="AJ60" s="37">
        <v>1.6599999999999993</v>
      </c>
      <c r="AK60" s="36">
        <f t="shared" si="10"/>
        <v>0.15586854460093888</v>
      </c>
      <c r="AL60" s="17">
        <v>4.6900000000000004</v>
      </c>
      <c r="AM60" s="36">
        <f t="shared" si="16"/>
        <v>0.4403755868544601</v>
      </c>
      <c r="AN60" s="17">
        <v>6.35</v>
      </c>
      <c r="AO60" s="36">
        <f t="shared" si="17"/>
        <v>0.59624413145539901</v>
      </c>
      <c r="AP60" s="37">
        <v>9.2700000000000014</v>
      </c>
      <c r="AQ60" s="37">
        <f t="shared" si="11"/>
        <v>0.87042253521126767</v>
      </c>
      <c r="AR60" s="37">
        <v>1.0999999999999996</v>
      </c>
      <c r="AS60" s="37">
        <f t="shared" si="12"/>
        <v>0.10328638497652579</v>
      </c>
    </row>
    <row r="61" spans="1:45" x14ac:dyDescent="0.35">
      <c r="A61" s="32" t="s">
        <v>65</v>
      </c>
      <c r="B61" s="39">
        <v>27.9</v>
      </c>
      <c r="C61" s="39">
        <v>24.6</v>
      </c>
      <c r="D61" s="39"/>
      <c r="E61" s="32">
        <v>8.3000000000000007</v>
      </c>
      <c r="F61" s="17">
        <v>10.71</v>
      </c>
      <c r="G61" s="32">
        <f t="shared" si="13"/>
        <v>4</v>
      </c>
      <c r="H61" s="34">
        <v>1.59</v>
      </c>
      <c r="I61" s="17">
        <v>2.41</v>
      </c>
      <c r="J61" s="32">
        <v>68.900000000000006</v>
      </c>
      <c r="K61" s="32">
        <v>34.590000000000003</v>
      </c>
      <c r="L61" s="17">
        <v>24.21</v>
      </c>
      <c r="M61" s="17">
        <v>30.54</v>
      </c>
      <c r="N61" s="17">
        <v>42.38</v>
      </c>
      <c r="O61" s="17">
        <v>30.57</v>
      </c>
      <c r="P61" s="17">
        <f t="shared" si="14"/>
        <v>2.3100000000000023</v>
      </c>
      <c r="Q61" s="17">
        <f>'[1]Modern Mass &amp; Volume'!D57/0.001</f>
        <v>150.00000000000034</v>
      </c>
      <c r="R61" s="17">
        <v>410.1</v>
      </c>
      <c r="S61" s="35">
        <f t="shared" si="0"/>
        <v>2.7339999999999938</v>
      </c>
      <c r="T61" s="35">
        <f t="shared" si="1"/>
        <v>38.291316526610643</v>
      </c>
      <c r="U61" s="36">
        <f t="shared" si="2"/>
        <v>1.2903614457831325</v>
      </c>
      <c r="V61" s="36">
        <f t="shared" si="3"/>
        <v>0.12677538137822197</v>
      </c>
      <c r="W61" s="36">
        <f t="shared" si="4"/>
        <v>0.77508915212671403</v>
      </c>
      <c r="X61" s="36">
        <f t="shared" si="5"/>
        <v>17.365284470246738</v>
      </c>
      <c r="Y61" s="36">
        <f t="shared" si="6"/>
        <v>0.723648992672138</v>
      </c>
      <c r="Z61" s="36">
        <f t="shared" si="7"/>
        <v>7.3320972479126445E-2</v>
      </c>
      <c r="AA61" s="36">
        <v>0.57126002831524303</v>
      </c>
      <c r="AB61" s="36">
        <v>0.65975103734439833</v>
      </c>
      <c r="AC61" s="37">
        <v>0.29082426127527217</v>
      </c>
      <c r="AD61" s="37">
        <v>1.53</v>
      </c>
      <c r="AE61" s="36">
        <f t="shared" si="8"/>
        <v>0.18433734939759036</v>
      </c>
      <c r="AF61" s="37">
        <v>3.0100000000000002</v>
      </c>
      <c r="AG61" s="36">
        <f t="shared" si="9"/>
        <v>0.36265060240963853</v>
      </c>
      <c r="AH61" s="36">
        <v>5.09</v>
      </c>
      <c r="AI61" s="36">
        <f t="shared" si="15"/>
        <v>0.61325301204819271</v>
      </c>
      <c r="AJ61" s="37">
        <v>1.21</v>
      </c>
      <c r="AK61" s="36">
        <f t="shared" si="10"/>
        <v>0.11297852474323061</v>
      </c>
      <c r="AL61" s="17">
        <v>4.6900000000000004</v>
      </c>
      <c r="AM61" s="36">
        <f t="shared" si="16"/>
        <v>0.43790849673202614</v>
      </c>
      <c r="AN61" s="17">
        <v>5.9</v>
      </c>
      <c r="AO61" s="36">
        <f t="shared" si="17"/>
        <v>0.55088702147525681</v>
      </c>
      <c r="AP61" s="37">
        <v>9.32</v>
      </c>
      <c r="AQ61" s="37">
        <f t="shared" si="11"/>
        <v>0.87021475256769365</v>
      </c>
      <c r="AR61" s="37">
        <v>1.0600000000000005</v>
      </c>
      <c r="AS61" s="37">
        <f t="shared" si="12"/>
        <v>9.8972922502334304E-2</v>
      </c>
    </row>
    <row r="62" spans="1:45" x14ac:dyDescent="0.35">
      <c r="A62" s="32" t="s">
        <v>66</v>
      </c>
      <c r="B62" s="39">
        <v>28.1</v>
      </c>
      <c r="C62" s="39">
        <v>25.1</v>
      </c>
      <c r="D62" s="39"/>
      <c r="E62" s="32">
        <v>8.31</v>
      </c>
      <c r="F62" s="17">
        <v>10.86</v>
      </c>
      <c r="G62" s="32">
        <f t="shared" si="13"/>
        <v>4.41</v>
      </c>
      <c r="H62" s="34">
        <v>1.72</v>
      </c>
      <c r="I62" s="17">
        <v>2.69</v>
      </c>
      <c r="J62" s="32">
        <v>71.41</v>
      </c>
      <c r="K62" s="32">
        <v>35.159999999999997</v>
      </c>
      <c r="L62" s="17">
        <v>26.75</v>
      </c>
      <c r="M62" s="17">
        <v>32.340000000000003</v>
      </c>
      <c r="N62" s="17">
        <v>42.62</v>
      </c>
      <c r="O62" s="17">
        <v>30.04</v>
      </c>
      <c r="P62" s="17">
        <f t="shared" si="14"/>
        <v>2.039999999999992</v>
      </c>
      <c r="Q62" s="17">
        <f>'[1]Modern Mass &amp; Volume'!D58/0.001</f>
        <v>150.00000000000034</v>
      </c>
      <c r="R62" s="17">
        <v>478.1</v>
      </c>
      <c r="S62" s="35">
        <f t="shared" si="0"/>
        <v>3.187333333333326</v>
      </c>
      <c r="T62" s="35">
        <f t="shared" si="1"/>
        <v>44.023941068139969</v>
      </c>
      <c r="U62" s="36">
        <f t="shared" si="2"/>
        <v>1.3068592057761732</v>
      </c>
      <c r="V62" s="36">
        <f t="shared" si="3"/>
        <v>0.13302034428794984</v>
      </c>
      <c r="W62" s="36">
        <f t="shared" si="4"/>
        <v>0.79127634725297125</v>
      </c>
      <c r="X62" s="36">
        <f t="shared" si="5"/>
        <v>17.311659431452174</v>
      </c>
      <c r="Y62" s="36">
        <f t="shared" si="6"/>
        <v>0.72589058629055137</v>
      </c>
      <c r="Z62" s="36">
        <f t="shared" si="7"/>
        <v>7.3548093397789199E-2</v>
      </c>
      <c r="AA62" s="36">
        <v>0.62763960581886447</v>
      </c>
      <c r="AB62" s="36">
        <v>0.63940520446096649</v>
      </c>
      <c r="AC62" s="37">
        <v>0.26870229007633589</v>
      </c>
      <c r="AD62" s="37">
        <v>1.79</v>
      </c>
      <c r="AE62" s="36">
        <f t="shared" si="8"/>
        <v>0.21540312876052947</v>
      </c>
      <c r="AF62" s="37">
        <v>3.51</v>
      </c>
      <c r="AG62" s="36">
        <f t="shared" si="9"/>
        <v>0.42238267148014436</v>
      </c>
      <c r="AH62" s="36">
        <v>5.58</v>
      </c>
      <c r="AI62" s="36">
        <f t="shared" si="15"/>
        <v>0.67148014440433212</v>
      </c>
      <c r="AJ62" s="37">
        <v>1.6600000000000001</v>
      </c>
      <c r="AK62" s="36">
        <f t="shared" si="10"/>
        <v>0.1528545119705341</v>
      </c>
      <c r="AL62" s="17">
        <v>4.88</v>
      </c>
      <c r="AM62" s="36">
        <f t="shared" si="16"/>
        <v>0.44935543278084716</v>
      </c>
      <c r="AN62" s="17">
        <v>6.54</v>
      </c>
      <c r="AO62" s="36">
        <f t="shared" si="17"/>
        <v>0.60220994475138123</v>
      </c>
      <c r="AP62" s="37">
        <v>9.35</v>
      </c>
      <c r="AQ62" s="37">
        <f t="shared" si="11"/>
        <v>0.86095764272559849</v>
      </c>
      <c r="AR62" s="37">
        <v>1.0700000000000003</v>
      </c>
      <c r="AS62" s="37">
        <f t="shared" si="12"/>
        <v>9.8526703499079216E-2</v>
      </c>
    </row>
    <row r="63" spans="1:45" x14ac:dyDescent="0.35">
      <c r="A63" s="32" t="s">
        <v>67</v>
      </c>
      <c r="B63" s="39">
        <v>41.9</v>
      </c>
      <c r="C63" s="39">
        <v>34.799999999999997</v>
      </c>
      <c r="D63" s="39">
        <v>8.8800000000000008</v>
      </c>
      <c r="E63" s="32">
        <v>11.99</v>
      </c>
      <c r="F63" s="17">
        <v>15.56</v>
      </c>
      <c r="G63" s="32">
        <f t="shared" si="13"/>
        <v>6.24</v>
      </c>
      <c r="H63" s="34">
        <v>2.85</v>
      </c>
      <c r="I63" s="17">
        <v>3.39</v>
      </c>
      <c r="J63" s="32">
        <v>141.56</v>
      </c>
      <c r="K63" s="32">
        <v>50.96</v>
      </c>
      <c r="L63" s="17">
        <v>47.9</v>
      </c>
      <c r="M63" s="17">
        <v>47.71</v>
      </c>
      <c r="N63" s="17">
        <v>87.67</v>
      </c>
      <c r="O63" s="17">
        <v>41.88</v>
      </c>
      <c r="P63" s="17">
        <f t="shared" si="14"/>
        <v>5.9900000000000091</v>
      </c>
      <c r="Q63" s="17">
        <f>'[1]Modern Mass &amp; Volume'!D59/0.001</f>
        <v>500</v>
      </c>
      <c r="R63" s="17">
        <v>1273</v>
      </c>
      <c r="S63" s="35">
        <f t="shared" si="0"/>
        <v>2.5459999999999998</v>
      </c>
      <c r="T63" s="35">
        <f t="shared" si="1"/>
        <v>81.81233933161954</v>
      </c>
      <c r="U63" s="36">
        <f t="shared" si="2"/>
        <v>1.2977481234361969</v>
      </c>
      <c r="V63" s="36">
        <f t="shared" si="3"/>
        <v>0.12958257713248639</v>
      </c>
      <c r="W63" s="36">
        <f t="shared" si="4"/>
        <v>0.75877284197842676</v>
      </c>
      <c r="X63" s="36">
        <f t="shared" si="5"/>
        <v>18.345024018084207</v>
      </c>
      <c r="Y63" s="36">
        <f t="shared" si="6"/>
        <v>0.68500158963931923</v>
      </c>
      <c r="Z63" s="36">
        <f t="shared" si="7"/>
        <v>6.9405171859138776E-2</v>
      </c>
      <c r="AA63" s="36">
        <v>0.54636705828675713</v>
      </c>
      <c r="AB63" s="36">
        <v>0.84070796460176989</v>
      </c>
      <c r="AC63" s="37">
        <v>0.30043383947939262</v>
      </c>
      <c r="AD63" s="37">
        <v>1.8400000000000003</v>
      </c>
      <c r="AE63" s="36">
        <f t="shared" si="8"/>
        <v>0.1534612176814012</v>
      </c>
      <c r="AF63" s="37">
        <v>5.54</v>
      </c>
      <c r="AG63" s="36">
        <f t="shared" si="9"/>
        <v>0.46205170975813176</v>
      </c>
      <c r="AH63" s="36">
        <v>8.69</v>
      </c>
      <c r="AI63" s="36">
        <f t="shared" si="15"/>
        <v>0.72477064220183485</v>
      </c>
      <c r="AJ63" s="59">
        <v>0.59999999999999964</v>
      </c>
      <c r="AK63" s="36">
        <f t="shared" si="10"/>
        <v>3.8560411311053963E-2</v>
      </c>
      <c r="AL63" s="17">
        <v>9.06</v>
      </c>
      <c r="AM63" s="36">
        <f t="shared" si="16"/>
        <v>0.5822622107969152</v>
      </c>
      <c r="AN63" s="60">
        <v>9.66</v>
      </c>
      <c r="AO63" s="36">
        <f t="shared" si="17"/>
        <v>0.62082262210796912</v>
      </c>
      <c r="AP63" s="37">
        <v>12.41</v>
      </c>
      <c r="AQ63" s="37">
        <f t="shared" si="11"/>
        <v>0.79755784061696655</v>
      </c>
      <c r="AR63" s="37">
        <v>2.120000000000001</v>
      </c>
      <c r="AS63" s="37">
        <f t="shared" si="12"/>
        <v>0.13624678663239081</v>
      </c>
    </row>
    <row r="64" spans="1:45" x14ac:dyDescent="0.35">
      <c r="A64" s="32" t="s">
        <v>68</v>
      </c>
      <c r="B64" s="39">
        <v>39</v>
      </c>
      <c r="C64" s="39">
        <v>31.3</v>
      </c>
      <c r="D64" s="39">
        <v>8.57</v>
      </c>
      <c r="E64" s="32">
        <v>11.719999999999999</v>
      </c>
      <c r="F64" s="17">
        <v>15.56</v>
      </c>
      <c r="G64" s="32">
        <f t="shared" si="13"/>
        <v>5.67</v>
      </c>
      <c r="H64" s="34">
        <v>1.89</v>
      </c>
      <c r="I64" s="17">
        <v>3.78</v>
      </c>
      <c r="J64" s="32">
        <v>132.21</v>
      </c>
      <c r="K64" s="32">
        <v>49.72</v>
      </c>
      <c r="L64" s="17">
        <v>41.03</v>
      </c>
      <c r="M64" s="17">
        <v>42.69</v>
      </c>
      <c r="N64" s="17">
        <v>86.33</v>
      </c>
      <c r="O64" s="17">
        <v>42.4</v>
      </c>
      <c r="P64" s="17">
        <f t="shared" si="14"/>
        <v>4.8500000000000085</v>
      </c>
      <c r="Q64" s="17">
        <f>'[1]Modern Mass &amp; Volume'!D60/0.001</f>
        <v>500</v>
      </c>
      <c r="R64" s="17">
        <v>1031.0999999999999</v>
      </c>
      <c r="S64" s="35">
        <f t="shared" si="0"/>
        <v>2.0621999999999998</v>
      </c>
      <c r="T64" s="35">
        <f t="shared" si="1"/>
        <v>66.266066838046271</v>
      </c>
      <c r="U64" s="36">
        <f t="shared" si="2"/>
        <v>1.3276450511945395</v>
      </c>
      <c r="V64" s="36">
        <f t="shared" si="3"/>
        <v>0.14076246334310855</v>
      </c>
      <c r="W64" s="36">
        <f t="shared" si="4"/>
        <v>0.72498179457258938</v>
      </c>
      <c r="X64" s="36">
        <f t="shared" si="5"/>
        <v>18.698119658119655</v>
      </c>
      <c r="Y64" s="36">
        <f t="shared" si="6"/>
        <v>0.67206600685658935</v>
      </c>
      <c r="Z64" s="36">
        <f t="shared" si="7"/>
        <v>6.8094523300489138E-2</v>
      </c>
      <c r="AA64" s="36">
        <v>0.47526931541758372</v>
      </c>
      <c r="AB64" s="36">
        <v>0.5</v>
      </c>
      <c r="AC64" s="37">
        <v>0.27529923830250269</v>
      </c>
      <c r="AD64" s="37">
        <v>2.21</v>
      </c>
      <c r="AE64" s="36">
        <f t="shared" si="8"/>
        <v>0.18856655290102389</v>
      </c>
      <c r="AF64" s="37">
        <v>4</v>
      </c>
      <c r="AG64" s="36">
        <f t="shared" si="9"/>
        <v>0.34129692832764508</v>
      </c>
      <c r="AH64" s="36">
        <v>6.6099999999999994</v>
      </c>
      <c r="AI64" s="36">
        <f t="shared" si="15"/>
        <v>0.56399317406143346</v>
      </c>
      <c r="AJ64" s="59">
        <v>2.3100000000000005</v>
      </c>
      <c r="AK64" s="36">
        <f t="shared" si="10"/>
        <v>0.14845758354755786</v>
      </c>
      <c r="AL64" s="17">
        <v>9.07</v>
      </c>
      <c r="AM64" s="36">
        <f t="shared" si="16"/>
        <v>0.58290488431876608</v>
      </c>
      <c r="AN64" s="60">
        <v>11.38</v>
      </c>
      <c r="AO64" s="36">
        <f t="shared" si="17"/>
        <v>0.73136246786632397</v>
      </c>
      <c r="AP64" s="37">
        <v>13.13</v>
      </c>
      <c r="AQ64" s="37">
        <f t="shared" si="11"/>
        <v>0.84383033419023135</v>
      </c>
      <c r="AR64" s="37">
        <v>2.09</v>
      </c>
      <c r="AS64" s="37">
        <f t="shared" si="12"/>
        <v>0.13431876606683804</v>
      </c>
    </row>
    <row r="65" spans="1:45" x14ac:dyDescent="0.35">
      <c r="A65" s="32" t="s">
        <v>69</v>
      </c>
      <c r="B65" s="39">
        <v>37</v>
      </c>
      <c r="C65" s="39">
        <v>31</v>
      </c>
      <c r="D65" s="39">
        <v>9.68</v>
      </c>
      <c r="E65" s="32">
        <v>10.84</v>
      </c>
      <c r="F65" s="17">
        <v>14.02</v>
      </c>
      <c r="G65" s="32">
        <f t="shared" si="13"/>
        <v>5.67</v>
      </c>
      <c r="H65" s="34">
        <v>2.71</v>
      </c>
      <c r="I65" s="17">
        <v>2.96</v>
      </c>
      <c r="J65" s="32">
        <v>112.36</v>
      </c>
      <c r="K65" s="32">
        <v>45.38</v>
      </c>
      <c r="L65" s="17">
        <v>40.549999999999997</v>
      </c>
      <c r="M65" s="17">
        <v>41.37</v>
      </c>
      <c r="N65" s="17">
        <v>68.319999999999993</v>
      </c>
      <c r="O65" s="17">
        <v>38.44</v>
      </c>
      <c r="P65" s="17">
        <f t="shared" si="14"/>
        <v>3.4900000000000091</v>
      </c>
      <c r="Q65" s="17">
        <f>'[1]Modern Mass &amp; Volume'!D61/0.001</f>
        <v>400.00000000000034</v>
      </c>
      <c r="R65" s="17">
        <v>921</v>
      </c>
      <c r="S65" s="35">
        <f t="shared" si="0"/>
        <v>2.302499999999998</v>
      </c>
      <c r="T65" s="35">
        <f t="shared" si="1"/>
        <v>65.691868758915831</v>
      </c>
      <c r="U65" s="36">
        <f t="shared" si="2"/>
        <v>1.2933579335793357</v>
      </c>
      <c r="V65" s="36">
        <f t="shared" si="3"/>
        <v>0.12791633145615447</v>
      </c>
      <c r="W65" s="36">
        <f t="shared" si="4"/>
        <v>0.73932337040916773</v>
      </c>
      <c r="X65" s="36">
        <f t="shared" si="5"/>
        <v>18.328091847632614</v>
      </c>
      <c r="Y65" s="36">
        <f t="shared" si="6"/>
        <v>0.68563441949262893</v>
      </c>
      <c r="Z65" s="36">
        <f t="shared" si="7"/>
        <v>6.9469290928920319E-2</v>
      </c>
      <c r="AA65" s="36">
        <v>0.59353044496487117</v>
      </c>
      <c r="AB65" s="36">
        <v>0.91554054054054057</v>
      </c>
      <c r="AC65" s="37">
        <v>0.31076178960096734</v>
      </c>
      <c r="AD65" s="37">
        <v>2.3000000000000003</v>
      </c>
      <c r="AE65" s="36">
        <f t="shared" si="8"/>
        <v>0.21217712177121775</v>
      </c>
      <c r="AF65" s="37">
        <v>4.09</v>
      </c>
      <c r="AG65" s="36">
        <f t="shared" si="9"/>
        <v>0.37730627306273062</v>
      </c>
      <c r="AH65" s="36">
        <v>7.0600000000000005</v>
      </c>
      <c r="AI65" s="36">
        <f t="shared" si="15"/>
        <v>0.65129151291512921</v>
      </c>
      <c r="AJ65" s="59">
        <v>3.38</v>
      </c>
      <c r="AK65" s="36">
        <f t="shared" si="10"/>
        <v>0.24108416547788872</v>
      </c>
      <c r="AL65" s="17">
        <v>7.7</v>
      </c>
      <c r="AM65" s="36">
        <f t="shared" si="16"/>
        <v>0.54921540656205425</v>
      </c>
      <c r="AN65" s="60">
        <v>11.08</v>
      </c>
      <c r="AO65" s="36">
        <f t="shared" si="17"/>
        <v>0.79029957203994294</v>
      </c>
      <c r="AP65" s="37">
        <v>11.83</v>
      </c>
      <c r="AQ65" s="37">
        <f t="shared" si="11"/>
        <v>0.84379457917261058</v>
      </c>
      <c r="AR65" s="37">
        <v>1.83</v>
      </c>
      <c r="AS65" s="37">
        <f t="shared" si="12"/>
        <v>0.130527817403709</v>
      </c>
    </row>
    <row r="66" spans="1:45" x14ac:dyDescent="0.35">
      <c r="A66" s="32" t="s">
        <v>70</v>
      </c>
      <c r="B66" s="39">
        <v>36.700000000000003</v>
      </c>
      <c r="C66" s="39">
        <v>31.2</v>
      </c>
      <c r="D66" s="39">
        <v>10.039999999999999</v>
      </c>
      <c r="E66" s="32">
        <v>10.8</v>
      </c>
      <c r="F66" s="17">
        <v>13.84</v>
      </c>
      <c r="G66" s="32">
        <f t="shared" si="13"/>
        <v>5.1199999999999992</v>
      </c>
      <c r="H66" s="34">
        <v>2.09</v>
      </c>
      <c r="I66" s="17">
        <v>3.03</v>
      </c>
      <c r="J66" s="32">
        <v>108.32</v>
      </c>
      <c r="K66" s="32">
        <v>44.89</v>
      </c>
      <c r="L66" s="17">
        <v>38.840000000000003</v>
      </c>
      <c r="M66" s="17">
        <v>41.91</v>
      </c>
      <c r="N66" s="17">
        <v>65.64</v>
      </c>
      <c r="O66" s="17">
        <v>37.85</v>
      </c>
      <c r="P66" s="17">
        <f t="shared" si="14"/>
        <v>3.8399999999999892</v>
      </c>
      <c r="Q66" s="17">
        <f>'[1]Modern Mass &amp; Volume'!D62/0.001</f>
        <v>299.99999999999983</v>
      </c>
      <c r="R66" s="17">
        <v>792.5</v>
      </c>
      <c r="S66" s="35">
        <f t="shared" si="0"/>
        <v>2.6416666666666684</v>
      </c>
      <c r="T66" s="35">
        <f t="shared" si="1"/>
        <v>57.26156069364162</v>
      </c>
      <c r="U66" s="36">
        <f t="shared" si="2"/>
        <v>1.2814814814814814</v>
      </c>
      <c r="V66" s="36">
        <f t="shared" si="3"/>
        <v>0.12337662337662333</v>
      </c>
      <c r="W66" s="36">
        <f t="shared" si="4"/>
        <v>0.72468422179404834</v>
      </c>
      <c r="X66" s="36">
        <f t="shared" si="5"/>
        <v>18.603324409158052</v>
      </c>
      <c r="Y66" s="36">
        <f t="shared" si="6"/>
        <v>0.67549059178761595</v>
      </c>
      <c r="Z66" s="36">
        <f t="shared" si="7"/>
        <v>6.8441506299184454E-2</v>
      </c>
      <c r="AA66" s="36">
        <v>0.59171237050578918</v>
      </c>
      <c r="AB66" s="36">
        <v>0.68976897689768979</v>
      </c>
      <c r="AC66" s="37">
        <v>0.2965186074429772</v>
      </c>
      <c r="AD66" s="37">
        <v>2.04</v>
      </c>
      <c r="AE66" s="36">
        <f t="shared" si="8"/>
        <v>0.18888888888888888</v>
      </c>
      <c r="AF66" s="37">
        <v>4.1000000000000005</v>
      </c>
      <c r="AG66" s="36">
        <f t="shared" si="9"/>
        <v>0.37962962962962965</v>
      </c>
      <c r="AH66" s="36">
        <v>6.91</v>
      </c>
      <c r="AI66" s="36">
        <f t="shared" si="15"/>
        <v>0.63981481481481484</v>
      </c>
      <c r="AJ66" s="59">
        <v>0.66999999999999993</v>
      </c>
      <c r="AK66" s="36">
        <f t="shared" si="10"/>
        <v>4.8410404624277453E-2</v>
      </c>
      <c r="AL66" s="17">
        <v>8.25</v>
      </c>
      <c r="AM66" s="36">
        <f t="shared" si="16"/>
        <v>0.59609826589595372</v>
      </c>
      <c r="AN66" s="60">
        <v>8.92</v>
      </c>
      <c r="AO66" s="36">
        <f t="shared" si="17"/>
        <v>0.6445086705202312</v>
      </c>
      <c r="AP66" s="37">
        <v>11.120000000000001</v>
      </c>
      <c r="AQ66" s="37">
        <f t="shared" si="11"/>
        <v>0.80346820809248565</v>
      </c>
      <c r="AR66" s="37">
        <v>1.8699999999999992</v>
      </c>
      <c r="AS66" s="37">
        <f t="shared" si="12"/>
        <v>0.13511560693641614</v>
      </c>
    </row>
    <row r="67" spans="1:45" x14ac:dyDescent="0.35">
      <c r="A67" s="32" t="s">
        <v>71</v>
      </c>
      <c r="B67" s="39">
        <v>36.4</v>
      </c>
      <c r="C67" s="39">
        <v>30.8</v>
      </c>
      <c r="D67" s="39">
        <v>8.91</v>
      </c>
      <c r="E67" s="32">
        <v>10.78</v>
      </c>
      <c r="F67" s="17">
        <v>14.47</v>
      </c>
      <c r="G67" s="32">
        <f t="shared" si="13"/>
        <v>5.74</v>
      </c>
      <c r="H67" s="34">
        <v>2.4700000000000002</v>
      </c>
      <c r="I67" s="17">
        <v>3.27</v>
      </c>
      <c r="J67" s="32">
        <v>112.71</v>
      </c>
      <c r="K67" s="32">
        <v>45.56</v>
      </c>
      <c r="L67" s="17">
        <v>39.450000000000003</v>
      </c>
      <c r="M67" s="17">
        <v>40.93</v>
      </c>
      <c r="N67" s="17">
        <v>70.05</v>
      </c>
      <c r="O67" s="17">
        <v>38.6</v>
      </c>
      <c r="P67" s="17">
        <f t="shared" si="14"/>
        <v>3.2099999999999937</v>
      </c>
      <c r="Q67" s="17">
        <f>'[1]Modern Mass &amp; Volume'!D63/0.001</f>
        <v>400.00000000000034</v>
      </c>
      <c r="R67" s="17">
        <v>911.7</v>
      </c>
      <c r="S67" s="35">
        <f t="shared" si="0"/>
        <v>2.279249999999998</v>
      </c>
      <c r="T67" s="35">
        <f t="shared" si="1"/>
        <v>63.006219765031098</v>
      </c>
      <c r="U67" s="36">
        <f t="shared" si="2"/>
        <v>1.3423005565862711</v>
      </c>
      <c r="V67" s="36">
        <f t="shared" si="3"/>
        <v>0.14613861386138619</v>
      </c>
      <c r="W67" s="36">
        <f t="shared" si="4"/>
        <v>0.72256206622876573</v>
      </c>
      <c r="X67" s="36">
        <f t="shared" si="5"/>
        <v>18.416410256410259</v>
      </c>
      <c r="Y67" s="36">
        <f t="shared" si="6"/>
        <v>0.68234636606149424</v>
      </c>
      <c r="Z67" s="36">
        <f t="shared" si="7"/>
        <v>6.9136141463398498E-2</v>
      </c>
      <c r="AA67" s="36">
        <v>0.56316916488222701</v>
      </c>
      <c r="AB67" s="36">
        <v>0.7553516819571866</v>
      </c>
      <c r="AC67" s="37">
        <v>0.29256594724220625</v>
      </c>
      <c r="AD67" s="37">
        <v>1.95</v>
      </c>
      <c r="AE67" s="36">
        <f t="shared" si="8"/>
        <v>0.18089053803339519</v>
      </c>
      <c r="AF67" s="37">
        <v>4.28</v>
      </c>
      <c r="AG67" s="36">
        <f t="shared" si="9"/>
        <v>0.39703153988868278</v>
      </c>
      <c r="AH67" s="36">
        <v>6.98</v>
      </c>
      <c r="AI67" s="36">
        <f t="shared" si="15"/>
        <v>0.64749536178107614</v>
      </c>
      <c r="AJ67" s="59">
        <v>0.79999999999999893</v>
      </c>
      <c r="AK67" s="36">
        <f t="shared" si="10"/>
        <v>5.5286800276433928E-2</v>
      </c>
      <c r="AL67" s="17">
        <v>8.06</v>
      </c>
      <c r="AM67" s="36">
        <f t="shared" si="16"/>
        <v>0.55701451278507252</v>
      </c>
      <c r="AN67" s="60">
        <v>8.86</v>
      </c>
      <c r="AO67" s="36">
        <f t="shared" si="17"/>
        <v>0.61230131306150648</v>
      </c>
      <c r="AP67" s="37">
        <v>12.24</v>
      </c>
      <c r="AQ67" s="37">
        <f t="shared" si="11"/>
        <v>0.84588804422944019</v>
      </c>
      <c r="AR67" s="37">
        <v>1.8200000000000003</v>
      </c>
      <c r="AS67" s="37">
        <f t="shared" si="12"/>
        <v>0.12577747062888736</v>
      </c>
    </row>
    <row r="68" spans="1:45" x14ac:dyDescent="0.35">
      <c r="A68" s="32" t="s">
        <v>72</v>
      </c>
      <c r="B68" s="39">
        <v>42.5</v>
      </c>
      <c r="C68" s="39">
        <v>35.1</v>
      </c>
      <c r="D68" s="39">
        <v>10.79</v>
      </c>
      <c r="E68" s="32">
        <v>11.03</v>
      </c>
      <c r="F68" s="17">
        <v>14.27</v>
      </c>
      <c r="G68" s="32">
        <f t="shared" si="13"/>
        <v>5.49</v>
      </c>
      <c r="H68" s="34">
        <v>1.91</v>
      </c>
      <c r="I68" s="17">
        <v>3.58</v>
      </c>
      <c r="J68" s="32">
        <v>116.49</v>
      </c>
      <c r="K68" s="32">
        <v>47.75</v>
      </c>
      <c r="L68" s="17">
        <v>42.59</v>
      </c>
      <c r="M68" s="17">
        <v>43.21</v>
      </c>
      <c r="N68" s="17">
        <v>70.430000000000007</v>
      </c>
      <c r="O68" s="17">
        <v>39.81</v>
      </c>
      <c r="P68" s="17">
        <f t="shared" si="14"/>
        <v>3.4699999999999847</v>
      </c>
      <c r="Q68" s="17">
        <f>'[1]Modern Mass &amp; Volume'!D64/0.001</f>
        <v>400.00000000000034</v>
      </c>
      <c r="R68" s="17">
        <v>897.7</v>
      </c>
      <c r="S68" s="35">
        <f t="shared" si="0"/>
        <v>2.2442499999999983</v>
      </c>
      <c r="T68" s="35">
        <f t="shared" si="1"/>
        <v>62.908199018920818</v>
      </c>
      <c r="U68" s="36">
        <f t="shared" si="2"/>
        <v>1.2937443336355394</v>
      </c>
      <c r="V68" s="36">
        <f t="shared" si="3"/>
        <v>0.12806324110671938</v>
      </c>
      <c r="W68" s="36">
        <f t="shared" si="4"/>
        <v>0.74009787919930414</v>
      </c>
      <c r="X68" s="36">
        <f t="shared" si="5"/>
        <v>19.573032019915875</v>
      </c>
      <c r="Y68" s="36">
        <f t="shared" si="6"/>
        <v>0.64202473084255363</v>
      </c>
      <c r="Z68" s="36">
        <f t="shared" si="7"/>
        <v>6.5050705656620855E-2</v>
      </c>
      <c r="AA68" s="36">
        <v>0.60471390032656536</v>
      </c>
      <c r="AB68" s="36">
        <v>0.53351955307262566</v>
      </c>
      <c r="AC68" s="37">
        <v>0.31937799043062204</v>
      </c>
      <c r="AD68" s="37">
        <v>2.77</v>
      </c>
      <c r="AE68" s="36">
        <f t="shared" si="8"/>
        <v>0.25113327289211246</v>
      </c>
      <c r="AF68" s="37">
        <v>4.92</v>
      </c>
      <c r="AG68" s="36">
        <f t="shared" si="9"/>
        <v>0.44605621033544879</v>
      </c>
      <c r="AH68" s="36">
        <v>7.34</v>
      </c>
      <c r="AI68" s="36">
        <f t="shared" si="15"/>
        <v>0.66545784224841342</v>
      </c>
      <c r="AJ68" s="37">
        <v>2.37</v>
      </c>
      <c r="AK68" s="36">
        <f t="shared" si="10"/>
        <v>0.16608269096005607</v>
      </c>
      <c r="AL68" s="17">
        <v>6.31</v>
      </c>
      <c r="AM68" s="36">
        <f t="shared" si="16"/>
        <v>0.44218640504555007</v>
      </c>
      <c r="AN68" s="17">
        <v>8.68</v>
      </c>
      <c r="AO68" s="36">
        <f t="shared" si="17"/>
        <v>0.60826909600560619</v>
      </c>
      <c r="AP68" s="37">
        <v>12</v>
      </c>
      <c r="AQ68" s="37">
        <f t="shared" si="11"/>
        <v>0.84092501751927118</v>
      </c>
      <c r="AR68" s="37">
        <v>1.4299999999999997</v>
      </c>
      <c r="AS68" s="37">
        <f t="shared" si="12"/>
        <v>0.10021023125437981</v>
      </c>
    </row>
    <row r="69" spans="1:45" x14ac:dyDescent="0.35">
      <c r="A69" s="32" t="s">
        <v>73</v>
      </c>
      <c r="B69" s="39">
        <v>41.8</v>
      </c>
      <c r="C69" s="39">
        <v>34.1</v>
      </c>
      <c r="D69" s="39">
        <v>9.8000000000000007</v>
      </c>
      <c r="E69" s="32">
        <v>10.51</v>
      </c>
      <c r="F69" s="17">
        <v>13</v>
      </c>
      <c r="G69" s="32">
        <f t="shared" si="13"/>
        <v>5.14</v>
      </c>
      <c r="H69" s="34">
        <v>2.57</v>
      </c>
      <c r="I69" s="17">
        <v>2.57</v>
      </c>
      <c r="J69" s="32">
        <v>100.11</v>
      </c>
      <c r="K69" s="32">
        <v>45.21</v>
      </c>
      <c r="L69" s="17">
        <v>41.42</v>
      </c>
      <c r="M69" s="17">
        <v>39.630000000000003</v>
      </c>
      <c r="N69" s="17">
        <v>55.59</v>
      </c>
      <c r="O69" s="17">
        <v>35.69</v>
      </c>
      <c r="P69" s="17">
        <f t="shared" si="14"/>
        <v>3.0999999999999943</v>
      </c>
      <c r="Q69" s="17">
        <f>'[1]Modern Mass &amp; Volume'!D65/0.001</f>
        <v>299.99999999999983</v>
      </c>
      <c r="R69" s="17">
        <v>728.1</v>
      </c>
      <c r="S69" s="35">
        <f t="shared" si="0"/>
        <v>2.4270000000000014</v>
      </c>
      <c r="T69" s="35">
        <f t="shared" si="1"/>
        <v>56.007692307692309</v>
      </c>
      <c r="U69" s="36">
        <f t="shared" si="2"/>
        <v>1.2369172216936251</v>
      </c>
      <c r="V69" s="36">
        <f t="shared" si="3"/>
        <v>0.1059123777116121</v>
      </c>
      <c r="W69" s="36">
        <f t="shared" si="4"/>
        <v>0.73270877552514091</v>
      </c>
      <c r="X69" s="36">
        <f t="shared" si="5"/>
        <v>20.416982319448607</v>
      </c>
      <c r="Y69" s="36">
        <f t="shared" si="6"/>
        <v>0.61548618780890174</v>
      </c>
      <c r="Z69" s="36">
        <f t="shared" si="7"/>
        <v>6.2361789064308136E-2</v>
      </c>
      <c r="AA69" s="36">
        <v>0.74509803921568629</v>
      </c>
      <c r="AB69" s="36">
        <v>1</v>
      </c>
      <c r="AC69" s="37">
        <v>0.37565445026178013</v>
      </c>
      <c r="AD69" s="37">
        <v>2.52</v>
      </c>
      <c r="AE69" s="36">
        <f t="shared" si="8"/>
        <v>0.23977164605137966</v>
      </c>
      <c r="AF69" s="37">
        <v>4.3</v>
      </c>
      <c r="AG69" s="36">
        <f t="shared" si="9"/>
        <v>0.40913415794481445</v>
      </c>
      <c r="AH69" s="36">
        <v>6.79</v>
      </c>
      <c r="AI69" s="36">
        <f t="shared" si="15"/>
        <v>0.64605137963843962</v>
      </c>
      <c r="AJ69" s="37">
        <v>2.9599999999999991</v>
      </c>
      <c r="AK69" s="36">
        <f t="shared" si="10"/>
        <v>0.22769230769230761</v>
      </c>
      <c r="AL69" s="17">
        <v>5.41</v>
      </c>
      <c r="AM69" s="36">
        <f t="shared" si="16"/>
        <v>0.41615384615384615</v>
      </c>
      <c r="AN69" s="17">
        <v>8.3699999999999992</v>
      </c>
      <c r="AO69" s="36">
        <f t="shared" si="17"/>
        <v>0.64384615384615373</v>
      </c>
      <c r="AP69" s="37">
        <v>10.46</v>
      </c>
      <c r="AQ69" s="37">
        <f t="shared" si="11"/>
        <v>0.80461538461538473</v>
      </c>
      <c r="AR69" s="37">
        <v>1.8399999999999999</v>
      </c>
      <c r="AS69" s="37">
        <f t="shared" si="12"/>
        <v>0.14153846153846153</v>
      </c>
    </row>
    <row r="70" spans="1:45" x14ac:dyDescent="0.35">
      <c r="A70" s="32" t="s">
        <v>74</v>
      </c>
      <c r="B70" s="39">
        <v>40.1</v>
      </c>
      <c r="C70" s="39">
        <v>33.1</v>
      </c>
      <c r="D70" s="39">
        <v>11.14</v>
      </c>
      <c r="E70" s="32">
        <v>10.559999999999999</v>
      </c>
      <c r="F70" s="17">
        <v>14.33</v>
      </c>
      <c r="G70" s="32">
        <f t="shared" si="13"/>
        <v>5.35</v>
      </c>
      <c r="H70" s="34">
        <v>2.2599999999999998</v>
      </c>
      <c r="I70" s="17">
        <v>3.09</v>
      </c>
      <c r="J70" s="32">
        <v>115.71</v>
      </c>
      <c r="K70" s="32">
        <v>46.49</v>
      </c>
      <c r="L70" s="17">
        <v>41.75</v>
      </c>
      <c r="M70" s="17">
        <v>42.47</v>
      </c>
      <c r="N70" s="17">
        <v>71.319999999999993</v>
      </c>
      <c r="O70" s="17">
        <v>39.74</v>
      </c>
      <c r="P70" s="17">
        <f t="shared" si="14"/>
        <v>2.6400000000000006</v>
      </c>
      <c r="Q70" s="17">
        <f>'[1]Modern Mass &amp; Volume'!D66/0.001</f>
        <v>400.00000000000034</v>
      </c>
      <c r="R70" s="17">
        <v>859.9</v>
      </c>
      <c r="S70" s="35">
        <f t="shared" si="0"/>
        <v>2.1497499999999983</v>
      </c>
      <c r="T70" s="35">
        <f t="shared" si="1"/>
        <v>60.006978367062104</v>
      </c>
      <c r="U70" s="36">
        <f t="shared" si="2"/>
        <v>1.3570075757575759</v>
      </c>
      <c r="V70" s="36">
        <f t="shared" si="3"/>
        <v>0.15146645239051834</v>
      </c>
      <c r="W70" s="36">
        <f t="shared" si="4"/>
        <v>0.76464664086785517</v>
      </c>
      <c r="X70" s="36">
        <f t="shared" si="5"/>
        <v>18.67876674444733</v>
      </c>
      <c r="Y70" s="36">
        <f t="shared" si="6"/>
        <v>0.67276232881353371</v>
      </c>
      <c r="Z70" s="36">
        <f t="shared" si="7"/>
        <v>6.8165075465362879E-2</v>
      </c>
      <c r="AA70" s="36">
        <v>0.58538979248457657</v>
      </c>
      <c r="AB70" s="36">
        <v>0.73139158576051777</v>
      </c>
      <c r="AC70" s="37">
        <v>0.29095354523227385</v>
      </c>
      <c r="AD70" s="37">
        <v>2.5999999999999996</v>
      </c>
      <c r="AE70" s="36">
        <f t="shared" si="8"/>
        <v>0.24621212121212122</v>
      </c>
      <c r="AF70" s="37">
        <v>4.7200000000000006</v>
      </c>
      <c r="AG70" s="36">
        <f t="shared" si="9"/>
        <v>0.44696969696969707</v>
      </c>
      <c r="AH70" s="36">
        <v>7.03</v>
      </c>
      <c r="AI70" s="36">
        <f t="shared" si="15"/>
        <v>0.66571969696969713</v>
      </c>
      <c r="AJ70" s="37">
        <v>1.83</v>
      </c>
      <c r="AK70" s="36">
        <f t="shared" si="10"/>
        <v>0.12770411723656666</v>
      </c>
      <c r="AL70" s="17">
        <v>6.52</v>
      </c>
      <c r="AM70" s="36">
        <f t="shared" si="16"/>
        <v>0.45498953244940682</v>
      </c>
      <c r="AN70" s="17">
        <v>8.35</v>
      </c>
      <c r="AO70" s="36">
        <f t="shared" si="17"/>
        <v>0.58269364968597348</v>
      </c>
      <c r="AP70" s="37">
        <v>12.33</v>
      </c>
      <c r="AQ70" s="37">
        <f t="shared" si="11"/>
        <v>0.86043265875785069</v>
      </c>
      <c r="AR70" s="37">
        <v>1.4299999999999997</v>
      </c>
      <c r="AS70" s="37">
        <f t="shared" si="12"/>
        <v>9.9790648988136763E-2</v>
      </c>
    </row>
    <row r="71" spans="1:45" x14ac:dyDescent="0.35">
      <c r="A71" s="32" t="s">
        <v>75</v>
      </c>
      <c r="B71" s="39">
        <v>40.5</v>
      </c>
      <c r="C71" s="39">
        <v>34.1</v>
      </c>
      <c r="D71" s="39">
        <v>10.84</v>
      </c>
      <c r="E71" s="32">
        <v>11.14</v>
      </c>
      <c r="F71" s="17">
        <v>14.69</v>
      </c>
      <c r="G71" s="32">
        <f t="shared" si="13"/>
        <v>5.29</v>
      </c>
      <c r="H71" s="34">
        <v>1.96</v>
      </c>
      <c r="I71" s="17">
        <v>3.33</v>
      </c>
      <c r="J71" s="32">
        <v>125.78</v>
      </c>
      <c r="K71" s="32">
        <v>47.25</v>
      </c>
      <c r="L71" s="17">
        <v>47.97</v>
      </c>
      <c r="M71" s="17">
        <v>42.82</v>
      </c>
      <c r="N71" s="17">
        <v>74.459999999999994</v>
      </c>
      <c r="O71" s="17">
        <v>39.82</v>
      </c>
      <c r="P71" s="17">
        <f t="shared" si="14"/>
        <v>3.3500000000000085</v>
      </c>
      <c r="Q71" s="17">
        <f>'[1]Modern Mass &amp; Volume'!D67/0.001</f>
        <v>400.00000000000034</v>
      </c>
      <c r="R71" s="17">
        <v>962.8</v>
      </c>
      <c r="S71" s="35">
        <f t="shared" ref="S71:S134" si="18">(R71/Q71)</f>
        <v>2.4069999999999978</v>
      </c>
      <c r="T71" s="35">
        <f t="shared" ref="T71:T134" si="19">R71/F71</f>
        <v>65.541184479237572</v>
      </c>
      <c r="U71" s="36">
        <f t="shared" ref="U71:U134" si="20">F71/E71</f>
        <v>1.3186714542190303</v>
      </c>
      <c r="V71" s="36">
        <f t="shared" ref="V71:V134" si="21">(F71-E71)/(F71+E71)</f>
        <v>0.13743708865660081</v>
      </c>
      <c r="W71" s="36">
        <f t="shared" ref="W71:W134" si="22">J71/(F71*E71)</f>
        <v>0.76860747488795977</v>
      </c>
      <c r="X71" s="36">
        <f t="shared" ref="X71:X134" si="23">(K71^2)/J71</f>
        <v>17.749741612339005</v>
      </c>
      <c r="Y71" s="36">
        <f t="shared" ref="Y71:Y134" si="24">4*PI()*J71/(K71^2)</f>
        <v>0.70797484768023144</v>
      </c>
      <c r="Z71" s="36">
        <f t="shared" ref="Z71:Z134" si="25">(4*J71)/(PI()*(K71^2))</f>
        <v>7.1732849555964845E-2</v>
      </c>
      <c r="AA71" s="36">
        <v>0.64423851732473814</v>
      </c>
      <c r="AB71" s="36">
        <v>0.58858858858858853</v>
      </c>
      <c r="AC71" s="37">
        <v>0.33413173652694611</v>
      </c>
      <c r="AD71" s="37">
        <v>2.58</v>
      </c>
      <c r="AE71" s="36">
        <f t="shared" ref="AE71:AE134" si="26">AD71/E71</f>
        <v>0.23159784560143626</v>
      </c>
      <c r="AF71" s="37">
        <v>5.0200000000000005</v>
      </c>
      <c r="AG71" s="36">
        <f t="shared" ref="AG71:AG134" si="27">AF71/E71</f>
        <v>0.45062836624775587</v>
      </c>
      <c r="AH71" s="36">
        <v>7.66</v>
      </c>
      <c r="AI71" s="36">
        <f t="shared" si="15"/>
        <v>0.68761220825852776</v>
      </c>
      <c r="AJ71" s="59">
        <v>0.55000000000000071</v>
      </c>
      <c r="AK71" s="36">
        <f t="shared" ref="AK71:AK134" si="28">AJ71/F71</f>
        <v>3.7440435670524214E-2</v>
      </c>
      <c r="AL71" s="17">
        <v>8.85</v>
      </c>
      <c r="AM71" s="36">
        <f t="shared" si="16"/>
        <v>0.60245064669843429</v>
      </c>
      <c r="AN71" s="60">
        <v>9.4</v>
      </c>
      <c r="AO71" s="36">
        <f t="shared" si="17"/>
        <v>0.63989108236895853</v>
      </c>
      <c r="AP71" s="37">
        <v>12.15</v>
      </c>
      <c r="AQ71" s="37">
        <f t="shared" ref="AQ71:AQ134" si="29">AP71/F71</f>
        <v>0.8270932607215794</v>
      </c>
      <c r="AR71" s="37">
        <v>1.6799999999999997</v>
      </c>
      <c r="AS71" s="37">
        <f t="shared" ref="AS71:AS134" si="30">AR71/F71</f>
        <v>0.11436351259360107</v>
      </c>
    </row>
    <row r="72" spans="1:45" x14ac:dyDescent="0.35">
      <c r="A72" s="32" t="s">
        <v>76</v>
      </c>
      <c r="B72" s="39">
        <v>39.799999999999997</v>
      </c>
      <c r="C72" s="39">
        <v>32.5</v>
      </c>
      <c r="D72" s="39">
        <v>9.7899999999999991</v>
      </c>
      <c r="E72" s="32">
        <v>11.350000000000001</v>
      </c>
      <c r="F72" s="17">
        <v>14.73</v>
      </c>
      <c r="G72" s="32">
        <f t="shared" ref="G72:G135" si="31">H72+I72</f>
        <v>5.49</v>
      </c>
      <c r="H72" s="34">
        <v>2.16</v>
      </c>
      <c r="I72" s="17">
        <v>3.33</v>
      </c>
      <c r="J72" s="32">
        <v>127.77</v>
      </c>
      <c r="K72" s="32">
        <v>48.43</v>
      </c>
      <c r="L72" s="17">
        <v>45.46</v>
      </c>
      <c r="M72" s="17">
        <v>43.48</v>
      </c>
      <c r="N72" s="17">
        <v>79.150000000000006</v>
      </c>
      <c r="O72" s="17">
        <v>41.73</v>
      </c>
      <c r="P72" s="17">
        <f t="shared" ref="P72:P135" si="32">J72-(L72+N72)</f>
        <v>3.1599999999999824</v>
      </c>
      <c r="Q72" s="17">
        <f>'[1]Modern Mass &amp; Volume'!D68/0.001</f>
        <v>500</v>
      </c>
      <c r="R72" s="17">
        <v>1052.4000000000001</v>
      </c>
      <c r="S72" s="35">
        <f t="shared" si="18"/>
        <v>2.1048</v>
      </c>
      <c r="T72" s="35">
        <f t="shared" si="19"/>
        <v>71.446028513238289</v>
      </c>
      <c r="U72" s="36">
        <f t="shared" si="20"/>
        <v>1.2977973568281937</v>
      </c>
      <c r="V72" s="36">
        <f t="shared" si="21"/>
        <v>0.12960122699386498</v>
      </c>
      <c r="W72" s="36">
        <f t="shared" si="22"/>
        <v>0.76424091802219674</v>
      </c>
      <c r="X72" s="36">
        <f t="shared" si="23"/>
        <v>18.356929639195428</v>
      </c>
      <c r="Y72" s="36">
        <f t="shared" si="24"/>
        <v>0.68455732311179396</v>
      </c>
      <c r="Z72" s="36">
        <f t="shared" si="25"/>
        <v>6.9360158248717232E-2</v>
      </c>
      <c r="AA72" s="36">
        <v>0.57435249526216048</v>
      </c>
      <c r="AB72" s="36">
        <v>0.64864864864864868</v>
      </c>
      <c r="AC72" s="37">
        <v>0.28977272727272724</v>
      </c>
      <c r="AD72" s="37">
        <v>2.63</v>
      </c>
      <c r="AE72" s="36">
        <f t="shared" si="26"/>
        <v>0.23171806167400877</v>
      </c>
      <c r="AF72" s="37">
        <v>4.6099999999999994</v>
      </c>
      <c r="AG72" s="36">
        <f t="shared" si="27"/>
        <v>0.40616740088105718</v>
      </c>
      <c r="AH72" s="36">
        <v>7.39</v>
      </c>
      <c r="AI72" s="36">
        <f t="shared" ref="AI72:AI135" si="33">AH72/E72</f>
        <v>0.65110132158590295</v>
      </c>
      <c r="AJ72" s="59">
        <v>0.65000000000000036</v>
      </c>
      <c r="AK72" s="36">
        <f t="shared" si="28"/>
        <v>4.4127630685675517E-2</v>
      </c>
      <c r="AL72" s="17">
        <v>8.59</v>
      </c>
      <c r="AM72" s="36">
        <f t="shared" ref="AM72:AM135" si="34">(AL72/F72)</f>
        <v>0.58316361167684994</v>
      </c>
      <c r="AN72" s="60">
        <v>9.24</v>
      </c>
      <c r="AO72" s="36">
        <f t="shared" ref="AO72:AO135" si="35">(AN72/F72)</f>
        <v>0.62729124236252543</v>
      </c>
      <c r="AP72" s="37">
        <v>12.41</v>
      </c>
      <c r="AQ72" s="37">
        <f t="shared" si="29"/>
        <v>0.84249830278343518</v>
      </c>
      <c r="AR72" s="37">
        <v>2.0400000000000009</v>
      </c>
      <c r="AS72" s="37">
        <f t="shared" si="30"/>
        <v>0.13849287169042776</v>
      </c>
    </row>
    <row r="73" spans="1:45" x14ac:dyDescent="0.35">
      <c r="A73" s="32" t="s">
        <v>77</v>
      </c>
      <c r="B73" s="39">
        <v>35.4</v>
      </c>
      <c r="C73" s="39">
        <v>30</v>
      </c>
      <c r="D73" s="39">
        <v>7.87</v>
      </c>
      <c r="E73" s="32">
        <v>9.9700000000000006</v>
      </c>
      <c r="F73" s="17">
        <v>13</v>
      </c>
      <c r="G73" s="32">
        <f t="shared" si="31"/>
        <v>4.7700000000000005</v>
      </c>
      <c r="H73" s="34">
        <v>1.61</v>
      </c>
      <c r="I73" s="17">
        <v>3.16</v>
      </c>
      <c r="J73" s="32">
        <v>96.76</v>
      </c>
      <c r="K73" s="32">
        <v>44.11</v>
      </c>
      <c r="L73" s="17">
        <v>39.44</v>
      </c>
      <c r="M73" s="17">
        <v>38.270000000000003</v>
      </c>
      <c r="N73" s="17">
        <v>55.6</v>
      </c>
      <c r="O73" s="17">
        <v>34.479999999999997</v>
      </c>
      <c r="P73" s="17">
        <f t="shared" si="32"/>
        <v>1.7200000000000131</v>
      </c>
      <c r="Q73" s="17">
        <f>'[1]Modern Mass &amp; Volume'!D69/0.001</f>
        <v>200.00000000000017</v>
      </c>
      <c r="R73" s="17">
        <v>657.8</v>
      </c>
      <c r="S73" s="35">
        <f t="shared" si="18"/>
        <v>3.288999999999997</v>
      </c>
      <c r="T73" s="35">
        <f t="shared" si="19"/>
        <v>50.599999999999994</v>
      </c>
      <c r="U73" s="36">
        <f t="shared" si="20"/>
        <v>1.3039117352056169</v>
      </c>
      <c r="V73" s="36">
        <f t="shared" si="21"/>
        <v>0.13191118850674791</v>
      </c>
      <c r="W73" s="36">
        <f t="shared" si="22"/>
        <v>0.74654733431062414</v>
      </c>
      <c r="X73" s="36">
        <f t="shared" si="23"/>
        <v>20.108434270359652</v>
      </c>
      <c r="Y73" s="36">
        <f t="shared" si="24"/>
        <v>0.62493033745955673</v>
      </c>
      <c r="Z73" s="36">
        <f t="shared" si="25"/>
        <v>6.3318681485407868E-2</v>
      </c>
      <c r="AA73" s="36">
        <v>0.7093525179856115</v>
      </c>
      <c r="AB73" s="36">
        <v>0.509493670886076</v>
      </c>
      <c r="AC73" s="37">
        <v>0.34547908232118757</v>
      </c>
      <c r="AD73" s="37">
        <v>1.94</v>
      </c>
      <c r="AE73" s="36">
        <f t="shared" si="26"/>
        <v>0.19458375125376126</v>
      </c>
      <c r="AF73" s="37">
        <v>4.28</v>
      </c>
      <c r="AG73" s="36">
        <f t="shared" si="27"/>
        <v>0.42928786359077231</v>
      </c>
      <c r="AH73" s="36">
        <v>6.9700000000000006</v>
      </c>
      <c r="AI73" s="36">
        <f t="shared" si="33"/>
        <v>0.69909729187562686</v>
      </c>
      <c r="AJ73" s="37">
        <v>1.79</v>
      </c>
      <c r="AK73" s="36">
        <f t="shared" si="28"/>
        <v>0.1376923076923077</v>
      </c>
      <c r="AL73" s="17">
        <v>5.66</v>
      </c>
      <c r="AM73" s="36">
        <f t="shared" si="34"/>
        <v>0.43538461538461537</v>
      </c>
      <c r="AN73" s="17">
        <v>7.45</v>
      </c>
      <c r="AO73" s="36">
        <f t="shared" si="35"/>
        <v>0.57307692307692304</v>
      </c>
      <c r="AP73" s="37">
        <v>11</v>
      </c>
      <c r="AQ73" s="37">
        <f t="shared" si="29"/>
        <v>0.84615384615384615</v>
      </c>
      <c r="AR73" s="37">
        <v>1.3399999999999999</v>
      </c>
      <c r="AS73" s="37">
        <f t="shared" si="30"/>
        <v>0.10307692307692307</v>
      </c>
    </row>
    <row r="74" spans="1:45" x14ac:dyDescent="0.35">
      <c r="A74" s="32" t="s">
        <v>78</v>
      </c>
      <c r="B74" s="39">
        <v>38</v>
      </c>
      <c r="C74" s="39">
        <v>32</v>
      </c>
      <c r="D74" s="39">
        <v>9.8000000000000007</v>
      </c>
      <c r="E74" s="32">
        <v>10.95</v>
      </c>
      <c r="F74" s="17">
        <v>13.81</v>
      </c>
      <c r="G74" s="32">
        <f t="shared" si="31"/>
        <v>5.8599999999999994</v>
      </c>
      <c r="H74" s="34">
        <v>2.44</v>
      </c>
      <c r="I74" s="17">
        <v>3.42</v>
      </c>
      <c r="J74" s="32">
        <v>114.37</v>
      </c>
      <c r="K74" s="32">
        <v>44.69</v>
      </c>
      <c r="L74" s="17">
        <v>43.15</v>
      </c>
      <c r="M74" s="17">
        <v>40.799999999999997</v>
      </c>
      <c r="N74" s="17">
        <v>68.25</v>
      </c>
      <c r="O74" s="17">
        <v>38.4</v>
      </c>
      <c r="P74" s="17">
        <f t="shared" si="32"/>
        <v>2.9699999999999989</v>
      </c>
      <c r="Q74" s="17">
        <f>'[1]Modern Mass &amp; Volume'!D70/0.001</f>
        <v>299.99999999999983</v>
      </c>
      <c r="R74" s="17">
        <v>918</v>
      </c>
      <c r="S74" s="35">
        <f t="shared" si="18"/>
        <v>3.0600000000000018</v>
      </c>
      <c r="T74" s="35">
        <f t="shared" si="19"/>
        <v>66.473569876900797</v>
      </c>
      <c r="U74" s="36">
        <f t="shared" si="20"/>
        <v>1.2611872146118723</v>
      </c>
      <c r="V74" s="36">
        <f t="shared" si="21"/>
        <v>0.1155088852988692</v>
      </c>
      <c r="W74" s="36">
        <f t="shared" si="22"/>
        <v>0.7563178029288552</v>
      </c>
      <c r="X74" s="36">
        <f t="shared" si="23"/>
        <v>17.462587216927513</v>
      </c>
      <c r="Y74" s="36">
        <f t="shared" si="24"/>
        <v>0.71961677031327009</v>
      </c>
      <c r="Z74" s="36">
        <f t="shared" si="25"/>
        <v>7.2912422937016844E-2</v>
      </c>
      <c r="AA74" s="36">
        <v>0.63223443223443221</v>
      </c>
      <c r="AB74" s="36">
        <v>0.71345029239766078</v>
      </c>
      <c r="AC74" s="37">
        <v>0.32086851628468038</v>
      </c>
      <c r="AD74" s="37">
        <v>2.54</v>
      </c>
      <c r="AE74" s="36">
        <f t="shared" si="26"/>
        <v>0.23196347031963471</v>
      </c>
      <c r="AF74" s="37">
        <v>4.51</v>
      </c>
      <c r="AG74" s="36">
        <f t="shared" si="27"/>
        <v>0.41187214611872147</v>
      </c>
      <c r="AH74" s="36">
        <v>7.17</v>
      </c>
      <c r="AI74" s="36">
        <f t="shared" si="33"/>
        <v>0.65479452054794529</v>
      </c>
      <c r="AJ74" s="37">
        <v>2.4799999999999995</v>
      </c>
      <c r="AK74" s="36">
        <f t="shared" si="28"/>
        <v>0.17958001448225919</v>
      </c>
      <c r="AL74" s="17">
        <v>6.11</v>
      </c>
      <c r="AM74" s="36">
        <f t="shared" si="34"/>
        <v>0.44243301955104997</v>
      </c>
      <c r="AN74" s="17">
        <v>8.59</v>
      </c>
      <c r="AO74" s="36">
        <f t="shared" si="35"/>
        <v>0.62201303403330921</v>
      </c>
      <c r="AP74" s="37">
        <v>11.770000000000001</v>
      </c>
      <c r="AQ74" s="37">
        <f t="shared" si="29"/>
        <v>0.85228095582910945</v>
      </c>
      <c r="AR74" s="37">
        <v>1.5099999999999998</v>
      </c>
      <c r="AS74" s="37">
        <f t="shared" si="30"/>
        <v>0.10934105720492394</v>
      </c>
    </row>
    <row r="75" spans="1:45" x14ac:dyDescent="0.35">
      <c r="A75" s="32" t="s">
        <v>79</v>
      </c>
      <c r="B75" s="39">
        <v>37.5</v>
      </c>
      <c r="C75" s="39">
        <v>32</v>
      </c>
      <c r="D75" s="39">
        <v>9.6</v>
      </c>
      <c r="E75" s="32">
        <v>10.489999999999998</v>
      </c>
      <c r="F75" s="17">
        <v>13.68</v>
      </c>
      <c r="G75" s="32">
        <f t="shared" si="31"/>
        <v>4.82</v>
      </c>
      <c r="H75" s="34">
        <v>1.76</v>
      </c>
      <c r="I75" s="17">
        <v>3.06</v>
      </c>
      <c r="J75" s="32">
        <v>107.34</v>
      </c>
      <c r="K75" s="32">
        <v>49.16</v>
      </c>
      <c r="L75" s="17">
        <v>46.52</v>
      </c>
      <c r="M75" s="17">
        <v>40.22</v>
      </c>
      <c r="N75" s="17">
        <v>58.31</v>
      </c>
      <c r="O75" s="17">
        <v>37.299999999999997</v>
      </c>
      <c r="P75" s="17">
        <f t="shared" si="32"/>
        <v>2.5099999999999909</v>
      </c>
      <c r="Q75" s="17">
        <f>'[1]Modern Mass &amp; Volume'!D71/0.001</f>
        <v>200.00000000000017</v>
      </c>
      <c r="R75" s="17">
        <v>737.8</v>
      </c>
      <c r="S75" s="35">
        <f t="shared" si="18"/>
        <v>3.6889999999999965</v>
      </c>
      <c r="T75" s="35">
        <f t="shared" si="19"/>
        <v>53.932748538011694</v>
      </c>
      <c r="U75" s="36">
        <f t="shared" si="20"/>
        <v>1.3040991420400383</v>
      </c>
      <c r="V75" s="36">
        <f t="shared" si="21"/>
        <v>0.13198179561439807</v>
      </c>
      <c r="W75" s="36">
        <f t="shared" si="22"/>
        <v>0.74799725720402077</v>
      </c>
      <c r="X75" s="36">
        <f t="shared" si="23"/>
        <v>22.514492267561018</v>
      </c>
      <c r="Y75" s="36">
        <f t="shared" si="24"/>
        <v>0.55814585845512743</v>
      </c>
      <c r="Z75" s="36">
        <f t="shared" si="25"/>
        <v>5.6551999023742236E-2</v>
      </c>
      <c r="AA75" s="36">
        <v>0.79780483622020237</v>
      </c>
      <c r="AB75" s="36">
        <v>0.57516339869281041</v>
      </c>
      <c r="AC75" s="37">
        <v>0.29346485819975338</v>
      </c>
      <c r="AD75" s="37">
        <v>2.2000000000000002</v>
      </c>
      <c r="AE75" s="36">
        <f t="shared" si="26"/>
        <v>0.20972354623450912</v>
      </c>
      <c r="AF75" s="37">
        <v>3.9000000000000004</v>
      </c>
      <c r="AG75" s="36">
        <f t="shared" si="27"/>
        <v>0.37178265014299344</v>
      </c>
      <c r="AH75" s="36">
        <v>6.83</v>
      </c>
      <c r="AI75" s="36">
        <f t="shared" si="33"/>
        <v>0.65109628217349869</v>
      </c>
      <c r="AJ75" s="59">
        <v>0.49000000000000021</v>
      </c>
      <c r="AK75" s="36">
        <f t="shared" si="28"/>
        <v>3.5818713450292416E-2</v>
      </c>
      <c r="AL75" s="17">
        <v>8.1</v>
      </c>
      <c r="AM75" s="36">
        <f t="shared" si="34"/>
        <v>0.59210526315789469</v>
      </c>
      <c r="AN75" s="60">
        <v>8.59</v>
      </c>
      <c r="AO75" s="36">
        <f t="shared" si="35"/>
        <v>0.62792397660818711</v>
      </c>
      <c r="AP75" s="37">
        <v>11.59</v>
      </c>
      <c r="AQ75" s="37">
        <f t="shared" si="29"/>
        <v>0.84722222222222221</v>
      </c>
      <c r="AR75" s="37">
        <v>1.3900000000000006</v>
      </c>
      <c r="AS75" s="37">
        <f t="shared" si="30"/>
        <v>0.10160818713450297</v>
      </c>
    </row>
    <row r="76" spans="1:45" ht="15" thickBot="1" x14ac:dyDescent="0.4">
      <c r="A76" s="40" t="s">
        <v>80</v>
      </c>
      <c r="B76" s="50">
        <v>34.799999999999997</v>
      </c>
      <c r="C76" s="50">
        <v>29.5</v>
      </c>
      <c r="D76" s="50">
        <v>7.88</v>
      </c>
      <c r="E76" s="40">
        <v>9.870000000000001</v>
      </c>
      <c r="F76" s="42">
        <v>12.35</v>
      </c>
      <c r="G76" s="40">
        <f t="shared" si="31"/>
        <v>4.7</v>
      </c>
      <c r="H76" s="43">
        <v>2.12</v>
      </c>
      <c r="I76" s="42">
        <v>2.58</v>
      </c>
      <c r="J76" s="40">
        <v>91.17</v>
      </c>
      <c r="K76" s="40">
        <v>42.15</v>
      </c>
      <c r="L76" s="42">
        <v>36.770000000000003</v>
      </c>
      <c r="M76" s="42">
        <v>37.28</v>
      </c>
      <c r="N76" s="42">
        <v>52.31</v>
      </c>
      <c r="O76" s="42">
        <v>34.19</v>
      </c>
      <c r="P76" s="42">
        <f t="shared" si="32"/>
        <v>2.0899999999999892</v>
      </c>
      <c r="Q76" s="42">
        <f>'[1]Modern Mass &amp; Volume'!D72/0.001</f>
        <v>200.00000000000017</v>
      </c>
      <c r="R76" s="42">
        <v>589.5</v>
      </c>
      <c r="S76" s="44">
        <f t="shared" si="18"/>
        <v>2.9474999999999976</v>
      </c>
      <c r="T76" s="44">
        <f t="shared" si="19"/>
        <v>47.732793522267208</v>
      </c>
      <c r="U76" s="45">
        <f t="shared" si="20"/>
        <v>1.2512664640324214</v>
      </c>
      <c r="V76" s="45">
        <f t="shared" si="21"/>
        <v>0.11161116111611155</v>
      </c>
      <c r="W76" s="45">
        <f t="shared" si="22"/>
        <v>0.74794186776269644</v>
      </c>
      <c r="X76" s="45">
        <f t="shared" si="23"/>
        <v>19.486920039486673</v>
      </c>
      <c r="Y76" s="45">
        <f t="shared" si="24"/>
        <v>0.64486181443223067</v>
      </c>
      <c r="Z76" s="45">
        <f t="shared" si="25"/>
        <v>6.5338162324019192E-2</v>
      </c>
      <c r="AA76" s="45">
        <v>0.7029248709615753</v>
      </c>
      <c r="AB76" s="45">
        <v>0.82170542635658916</v>
      </c>
      <c r="AC76" s="46">
        <v>0.316</v>
      </c>
      <c r="AD76" s="46">
        <v>2.3400000000000003</v>
      </c>
      <c r="AE76" s="45">
        <f t="shared" si="26"/>
        <v>0.23708206686930092</v>
      </c>
      <c r="AF76" s="46">
        <v>4.13</v>
      </c>
      <c r="AG76" s="45">
        <f t="shared" si="27"/>
        <v>0.41843971631205668</v>
      </c>
      <c r="AH76" s="45">
        <v>6.61</v>
      </c>
      <c r="AI76" s="45">
        <f t="shared" si="33"/>
        <v>0.66970618034447815</v>
      </c>
      <c r="AJ76" s="46">
        <v>2.09</v>
      </c>
      <c r="AK76" s="45">
        <f t="shared" si="28"/>
        <v>0.16923076923076921</v>
      </c>
      <c r="AL76" s="42">
        <v>5.25</v>
      </c>
      <c r="AM76" s="45">
        <f t="shared" si="34"/>
        <v>0.4251012145748988</v>
      </c>
      <c r="AN76" s="42">
        <v>7.34</v>
      </c>
      <c r="AO76" s="45">
        <f t="shared" si="35"/>
        <v>0.59433198380566798</v>
      </c>
      <c r="AP76" s="46">
        <v>10.3</v>
      </c>
      <c r="AQ76" s="46">
        <f t="shared" si="29"/>
        <v>0.834008097165992</v>
      </c>
      <c r="AR76" s="46">
        <v>1.3599999999999994</v>
      </c>
      <c r="AS76" s="46">
        <f t="shared" si="30"/>
        <v>0.1101214574898785</v>
      </c>
    </row>
    <row r="77" spans="1:45" x14ac:dyDescent="0.35">
      <c r="A77" s="32" t="s">
        <v>521</v>
      </c>
      <c r="B77" s="38">
        <v>20.5</v>
      </c>
      <c r="C77" s="38">
        <v>16</v>
      </c>
      <c r="D77" s="38">
        <v>6.5</v>
      </c>
      <c r="E77" s="32">
        <v>7.16</v>
      </c>
      <c r="F77" s="17">
        <v>9.1300000000000008</v>
      </c>
      <c r="G77" s="32">
        <f t="shared" si="31"/>
        <v>3.59</v>
      </c>
      <c r="H77" s="48">
        <v>1.52</v>
      </c>
      <c r="I77" s="17">
        <v>2.0699999999999998</v>
      </c>
      <c r="J77" s="32">
        <v>50.76</v>
      </c>
      <c r="K77" s="32">
        <v>33.29</v>
      </c>
      <c r="L77" s="17">
        <v>15.95</v>
      </c>
      <c r="M77" s="17">
        <v>26.16</v>
      </c>
      <c r="N77" s="17">
        <v>33.33</v>
      </c>
      <c r="O77" s="17">
        <v>25.54</v>
      </c>
      <c r="P77" s="17">
        <f t="shared" si="32"/>
        <v>1.4799999999999969</v>
      </c>
      <c r="Q77" s="17">
        <f>'[1]Modern Mass &amp; Volume'!D73/0.001</f>
        <v>99.999999999999645</v>
      </c>
      <c r="R77" s="17">
        <v>285.89999999999998</v>
      </c>
      <c r="S77" s="35">
        <f t="shared" si="18"/>
        <v>2.8590000000000098</v>
      </c>
      <c r="T77" s="35">
        <f t="shared" si="19"/>
        <v>31.314348302300104</v>
      </c>
      <c r="U77" s="36">
        <f t="shared" si="20"/>
        <v>1.2751396648044693</v>
      </c>
      <c r="V77" s="36">
        <f t="shared" si="21"/>
        <v>0.12093308778391657</v>
      </c>
      <c r="W77" s="36">
        <f t="shared" si="22"/>
        <v>0.77649348026947806</v>
      </c>
      <c r="X77" s="36">
        <f t="shared" si="23"/>
        <v>21.832626083530339</v>
      </c>
      <c r="Y77" s="36">
        <f t="shared" si="24"/>
        <v>0.57557760419113024</v>
      </c>
      <c r="Z77" s="36">
        <f t="shared" si="25"/>
        <v>5.8318204134666325E-2</v>
      </c>
      <c r="AA77" s="36">
        <v>0.47854785478547857</v>
      </c>
      <c r="AB77" s="36">
        <v>0.7342995169082126</v>
      </c>
      <c r="AC77" s="37">
        <v>0.22184300341296928</v>
      </c>
      <c r="AD77" s="37">
        <v>1.19</v>
      </c>
      <c r="AE77" s="36">
        <f t="shared" si="26"/>
        <v>0.16620111731843573</v>
      </c>
      <c r="AF77" s="37">
        <v>2.9099999999999997</v>
      </c>
      <c r="AG77" s="36">
        <f t="shared" si="27"/>
        <v>0.40642458100558654</v>
      </c>
      <c r="AH77" s="36">
        <v>4.5999999999999996</v>
      </c>
      <c r="AI77" s="36">
        <f t="shared" si="33"/>
        <v>0.64245810055865915</v>
      </c>
      <c r="AJ77" s="37">
        <v>1.7300000000000004</v>
      </c>
      <c r="AK77" s="36">
        <f t="shared" si="28"/>
        <v>0.18948521358159914</v>
      </c>
      <c r="AL77" s="17">
        <v>4.18</v>
      </c>
      <c r="AM77" s="36">
        <f t="shared" si="34"/>
        <v>0.45783132530120474</v>
      </c>
      <c r="AN77" s="17">
        <v>5.91</v>
      </c>
      <c r="AO77" s="36">
        <f t="shared" si="35"/>
        <v>0.64731653888280394</v>
      </c>
      <c r="AP77" s="37">
        <v>7.61</v>
      </c>
      <c r="AQ77" s="37">
        <f t="shared" si="29"/>
        <v>0.83351588170865276</v>
      </c>
      <c r="AR77" s="37">
        <v>1.1700000000000008</v>
      </c>
      <c r="AS77" s="37">
        <f t="shared" si="30"/>
        <v>0.12814895947426075</v>
      </c>
    </row>
    <row r="78" spans="1:45" x14ac:dyDescent="0.35">
      <c r="A78" s="32" t="s">
        <v>522</v>
      </c>
      <c r="B78" s="39">
        <v>23</v>
      </c>
      <c r="C78" s="39">
        <v>19.2</v>
      </c>
      <c r="D78" s="39">
        <v>4.67</v>
      </c>
      <c r="E78" s="32">
        <v>7.59</v>
      </c>
      <c r="F78" s="17">
        <v>10.53</v>
      </c>
      <c r="G78" s="32">
        <f t="shared" si="31"/>
        <v>3.8200000000000003</v>
      </c>
      <c r="H78" s="34">
        <v>1.61</v>
      </c>
      <c r="I78" s="17">
        <v>2.21</v>
      </c>
      <c r="J78" s="32">
        <v>60.8</v>
      </c>
      <c r="K78" s="32">
        <v>33.380000000000003</v>
      </c>
      <c r="L78" s="17">
        <v>22.55</v>
      </c>
      <c r="M78" s="17">
        <v>30.6</v>
      </c>
      <c r="N78" s="17">
        <v>36.880000000000003</v>
      </c>
      <c r="O78" s="17">
        <v>27.23</v>
      </c>
      <c r="P78" s="17">
        <f t="shared" si="32"/>
        <v>1.3699999999999903</v>
      </c>
      <c r="Q78" s="17">
        <f>'[1]Modern Mass &amp; Volume'!D74/0.001</f>
        <v>99.999999999999645</v>
      </c>
      <c r="R78" s="17">
        <v>353.3</v>
      </c>
      <c r="S78" s="35">
        <f t="shared" si="18"/>
        <v>3.5330000000000128</v>
      </c>
      <c r="T78" s="35">
        <f t="shared" si="19"/>
        <v>33.551756885090221</v>
      </c>
      <c r="U78" s="36">
        <f t="shared" si="20"/>
        <v>1.3873517786561265</v>
      </c>
      <c r="V78" s="36">
        <f t="shared" si="21"/>
        <v>0.16225165562913907</v>
      </c>
      <c r="W78" s="36">
        <f t="shared" si="22"/>
        <v>0.76073506025196846</v>
      </c>
      <c r="X78" s="36">
        <f t="shared" si="23"/>
        <v>18.326059210526317</v>
      </c>
      <c r="Y78" s="36">
        <f t="shared" si="24"/>
        <v>0.68571046671840752</v>
      </c>
      <c r="Z78" s="36">
        <f t="shared" si="25"/>
        <v>6.9476996123848916E-2</v>
      </c>
      <c r="AA78" s="36">
        <v>0.6114425162689805</v>
      </c>
      <c r="AB78" s="36">
        <v>0.72850678733031682</v>
      </c>
      <c r="AC78" s="37">
        <v>0.28862478777589134</v>
      </c>
      <c r="AD78" s="37">
        <v>1.47</v>
      </c>
      <c r="AE78" s="36">
        <f t="shared" si="26"/>
        <v>0.19367588932806323</v>
      </c>
      <c r="AF78" s="37">
        <v>3.7600000000000002</v>
      </c>
      <c r="AG78" s="36">
        <f t="shared" si="27"/>
        <v>0.49538866930171283</v>
      </c>
      <c r="AH78" s="36">
        <v>5.44</v>
      </c>
      <c r="AI78" s="36">
        <f t="shared" si="33"/>
        <v>0.71673254281949939</v>
      </c>
      <c r="AJ78" s="37">
        <v>0.44999999999999929</v>
      </c>
      <c r="AK78" s="36">
        <f t="shared" si="28"/>
        <v>4.2735042735042673E-2</v>
      </c>
      <c r="AL78" s="17">
        <v>6.07</v>
      </c>
      <c r="AM78" s="36">
        <f t="shared" si="34"/>
        <v>0.57644824311490983</v>
      </c>
      <c r="AN78" s="17">
        <v>6.52</v>
      </c>
      <c r="AO78" s="36">
        <f t="shared" si="35"/>
        <v>0.61918328584995252</v>
      </c>
      <c r="AP78" s="37">
        <v>8.16</v>
      </c>
      <c r="AQ78" s="37">
        <f t="shared" si="29"/>
        <v>0.77492877492877499</v>
      </c>
      <c r="AR78" s="37">
        <v>1.5</v>
      </c>
      <c r="AS78" s="37">
        <f t="shared" si="30"/>
        <v>0.14245014245014245</v>
      </c>
    </row>
    <row r="79" spans="1:45" x14ac:dyDescent="0.35">
      <c r="A79" s="32" t="s">
        <v>523</v>
      </c>
      <c r="B79" s="39">
        <v>26</v>
      </c>
      <c r="C79" s="39">
        <v>19.5</v>
      </c>
      <c r="D79" s="39">
        <v>5.75</v>
      </c>
      <c r="E79" s="32">
        <v>8.51</v>
      </c>
      <c r="F79" s="17">
        <v>10.88</v>
      </c>
      <c r="G79" s="32">
        <f t="shared" si="31"/>
        <v>4.1399999999999997</v>
      </c>
      <c r="H79" s="34">
        <v>1.72</v>
      </c>
      <c r="I79" s="17">
        <v>2.42</v>
      </c>
      <c r="J79" s="32">
        <v>71.400000000000006</v>
      </c>
      <c r="K79" s="32">
        <v>36.35</v>
      </c>
      <c r="L79" s="17">
        <v>20.2</v>
      </c>
      <c r="M79" s="17">
        <v>30.55</v>
      </c>
      <c r="N79" s="17">
        <v>49.49</v>
      </c>
      <c r="O79" s="17">
        <v>30.25</v>
      </c>
      <c r="P79" s="17">
        <f t="shared" si="32"/>
        <v>1.710000000000008</v>
      </c>
      <c r="Q79" s="17">
        <f>'[1]Modern Mass &amp; Volume'!D75/0.001</f>
        <v>150.00000000000034</v>
      </c>
      <c r="R79" s="17">
        <v>456.1</v>
      </c>
      <c r="S79" s="35">
        <f t="shared" si="18"/>
        <v>3.04066666666666</v>
      </c>
      <c r="T79" s="35">
        <f t="shared" si="19"/>
        <v>41.920955882352942</v>
      </c>
      <c r="U79" s="36">
        <f t="shared" si="20"/>
        <v>1.2784958871915395</v>
      </c>
      <c r="V79" s="36">
        <f t="shared" si="21"/>
        <v>0.12222795255286235</v>
      </c>
      <c r="W79" s="36">
        <f t="shared" si="22"/>
        <v>0.77115158636897774</v>
      </c>
      <c r="X79" s="36">
        <f t="shared" si="23"/>
        <v>18.505917366946775</v>
      </c>
      <c r="Y79" s="36">
        <f t="shared" si="24"/>
        <v>0.67904607835350184</v>
      </c>
      <c r="Z79" s="36">
        <f t="shared" si="25"/>
        <v>6.8801752406464453E-2</v>
      </c>
      <c r="AA79" s="36">
        <v>0.4081632653061224</v>
      </c>
      <c r="AB79" s="36">
        <v>0.71074380165289253</v>
      </c>
      <c r="AC79" s="37">
        <v>0.24963289280469897</v>
      </c>
      <c r="AD79" s="37">
        <v>1.0900000000000001</v>
      </c>
      <c r="AE79" s="36">
        <f t="shared" si="26"/>
        <v>0.12808460634547592</v>
      </c>
      <c r="AF79" s="37">
        <v>3.7199999999999998</v>
      </c>
      <c r="AG79" s="36">
        <f t="shared" si="27"/>
        <v>0.43713278495887192</v>
      </c>
      <c r="AH79" s="36">
        <v>5.25</v>
      </c>
      <c r="AI79" s="36">
        <f t="shared" si="33"/>
        <v>0.61692126909518219</v>
      </c>
      <c r="AJ79" s="37">
        <v>0.16999999999999993</v>
      </c>
      <c r="AK79" s="36">
        <f t="shared" si="28"/>
        <v>1.5624999999999993E-2</v>
      </c>
      <c r="AL79" s="17">
        <v>6.98</v>
      </c>
      <c r="AM79" s="36">
        <f t="shared" si="34"/>
        <v>0.64154411764705876</v>
      </c>
      <c r="AN79" s="17">
        <v>7.15</v>
      </c>
      <c r="AO79" s="36">
        <f t="shared" si="35"/>
        <v>0.65716911764705876</v>
      </c>
      <c r="AP79" s="37">
        <v>9.2099999999999991</v>
      </c>
      <c r="AQ79" s="37">
        <f t="shared" si="29"/>
        <v>0.84650735294117629</v>
      </c>
      <c r="AR79" s="37">
        <v>1.1800000000000015</v>
      </c>
      <c r="AS79" s="37">
        <f t="shared" si="30"/>
        <v>0.1084558823529413</v>
      </c>
    </row>
    <row r="80" spans="1:45" x14ac:dyDescent="0.35">
      <c r="A80" s="32" t="s">
        <v>524</v>
      </c>
      <c r="B80" s="39">
        <v>23.5</v>
      </c>
      <c r="C80" s="39">
        <v>18.5</v>
      </c>
      <c r="D80" s="39">
        <v>6.8</v>
      </c>
      <c r="E80" s="32">
        <v>7.38</v>
      </c>
      <c r="F80" s="17">
        <v>10.06</v>
      </c>
      <c r="G80" s="32">
        <f t="shared" si="31"/>
        <v>3.86</v>
      </c>
      <c r="H80" s="34">
        <v>1.63</v>
      </c>
      <c r="I80" s="17">
        <v>2.23</v>
      </c>
      <c r="J80" s="32">
        <v>55.77</v>
      </c>
      <c r="K80" s="32">
        <v>31.92</v>
      </c>
      <c r="L80" s="17">
        <v>19.93</v>
      </c>
      <c r="M80" s="17">
        <v>27.72</v>
      </c>
      <c r="N80" s="17">
        <v>34.130000000000003</v>
      </c>
      <c r="O80" s="17">
        <v>25.65</v>
      </c>
      <c r="P80" s="17">
        <f t="shared" si="32"/>
        <v>1.7100000000000009</v>
      </c>
      <c r="Q80" s="17">
        <f>'[1]Modern Mass &amp; Volume'!D76/0.001</f>
        <v>99.999999999999645</v>
      </c>
      <c r="R80" s="17">
        <v>322</v>
      </c>
      <c r="S80" s="35">
        <f t="shared" si="18"/>
        <v>3.2200000000000113</v>
      </c>
      <c r="T80" s="35">
        <f t="shared" si="19"/>
        <v>32.007952286282304</v>
      </c>
      <c r="U80" s="36">
        <f t="shared" si="20"/>
        <v>1.3631436314363143</v>
      </c>
      <c r="V80" s="36">
        <f t="shared" si="21"/>
        <v>0.15366972477064222</v>
      </c>
      <c r="W80" s="36">
        <f t="shared" si="22"/>
        <v>0.75118395319142062</v>
      </c>
      <c r="X80" s="36">
        <f t="shared" si="23"/>
        <v>18.269435180204411</v>
      </c>
      <c r="Y80" s="36">
        <f t="shared" si="24"/>
        <v>0.68783574809008252</v>
      </c>
      <c r="Z80" s="36">
        <f t="shared" si="25"/>
        <v>6.9692332148000039E-2</v>
      </c>
      <c r="AA80" s="36">
        <v>0.58394374450629938</v>
      </c>
      <c r="AB80" s="36">
        <v>0.73094170403587444</v>
      </c>
      <c r="AC80" s="37">
        <v>0.27241379310344832</v>
      </c>
      <c r="AD80" s="37">
        <v>1.28</v>
      </c>
      <c r="AE80" s="36">
        <f t="shared" si="26"/>
        <v>0.17344173441734417</v>
      </c>
      <c r="AF80" s="37">
        <v>2.88</v>
      </c>
      <c r="AG80" s="36">
        <f t="shared" si="27"/>
        <v>0.3902439024390244</v>
      </c>
      <c r="AH80" s="36">
        <v>4.75</v>
      </c>
      <c r="AI80" s="36">
        <f t="shared" si="33"/>
        <v>0.64363143631436315</v>
      </c>
      <c r="AJ80" s="37">
        <v>0.44000000000000039</v>
      </c>
      <c r="AK80" s="36">
        <f t="shared" si="28"/>
        <v>4.3737574552683935E-2</v>
      </c>
      <c r="AL80" s="17">
        <v>5.97</v>
      </c>
      <c r="AM80" s="36">
        <f t="shared" si="34"/>
        <v>0.59343936381709739</v>
      </c>
      <c r="AN80" s="17">
        <v>6.41</v>
      </c>
      <c r="AO80" s="36">
        <f t="shared" si="35"/>
        <v>0.63717693836978129</v>
      </c>
      <c r="AP80" s="37">
        <v>7.8199999999999994</v>
      </c>
      <c r="AQ80" s="37">
        <f t="shared" si="29"/>
        <v>0.77733598409542737</v>
      </c>
      <c r="AR80" s="37">
        <v>1.620000000000001</v>
      </c>
      <c r="AS80" s="37">
        <f t="shared" si="30"/>
        <v>0.16103379721669989</v>
      </c>
    </row>
    <row r="81" spans="1:45" x14ac:dyDescent="0.35">
      <c r="A81" s="32" t="s">
        <v>525</v>
      </c>
      <c r="B81" s="39">
        <v>25.9</v>
      </c>
      <c r="C81" s="39">
        <v>20.399999999999999</v>
      </c>
      <c r="D81" s="39">
        <v>7.5</v>
      </c>
      <c r="E81" s="32">
        <v>8.73</v>
      </c>
      <c r="F81" s="17">
        <v>10.92</v>
      </c>
      <c r="G81" s="32">
        <f t="shared" si="31"/>
        <v>4.43</v>
      </c>
      <c r="H81" s="34">
        <v>1.56</v>
      </c>
      <c r="I81" s="17">
        <v>2.87</v>
      </c>
      <c r="J81" s="32">
        <v>76.88</v>
      </c>
      <c r="K81" s="32">
        <v>37.409999999999997</v>
      </c>
      <c r="L81" s="17">
        <v>22.54</v>
      </c>
      <c r="M81" s="17">
        <v>34.049999999999997</v>
      </c>
      <c r="N81" s="17">
        <v>52.36</v>
      </c>
      <c r="O81" s="17">
        <v>31.87</v>
      </c>
      <c r="P81" s="17">
        <f t="shared" si="32"/>
        <v>1.9799999999999898</v>
      </c>
      <c r="Q81" s="17">
        <f>'[1]Modern Mass &amp; Volume'!D77/0.001</f>
        <v>200.00000000000017</v>
      </c>
      <c r="R81" s="17">
        <v>544.9</v>
      </c>
      <c r="S81" s="35">
        <f t="shared" si="18"/>
        <v>2.7244999999999977</v>
      </c>
      <c r="T81" s="35">
        <f t="shared" si="19"/>
        <v>49.899267399267394</v>
      </c>
      <c r="U81" s="36">
        <f t="shared" si="20"/>
        <v>1.2508591065292096</v>
      </c>
      <c r="V81" s="36">
        <f t="shared" si="21"/>
        <v>0.1114503816793893</v>
      </c>
      <c r="W81" s="36">
        <f t="shared" si="22"/>
        <v>0.80644822912864134</v>
      </c>
      <c r="X81" s="36">
        <f t="shared" si="23"/>
        <v>18.203799427679499</v>
      </c>
      <c r="Y81" s="36">
        <f t="shared" si="24"/>
        <v>0.69031581370049466</v>
      </c>
      <c r="Z81" s="36">
        <f t="shared" si="25"/>
        <v>6.9943615331157657E-2</v>
      </c>
      <c r="AA81" s="36">
        <v>0.43048128342245989</v>
      </c>
      <c r="AB81" s="36">
        <v>0.54355400696864109</v>
      </c>
      <c r="AC81" s="37">
        <v>0.32674772036474165</v>
      </c>
      <c r="AD81" s="37">
        <v>1.8499999999999999</v>
      </c>
      <c r="AE81" s="36">
        <f t="shared" si="26"/>
        <v>0.21191294387170673</v>
      </c>
      <c r="AF81" s="37">
        <v>4.72</v>
      </c>
      <c r="AG81" s="36">
        <f t="shared" si="27"/>
        <v>0.54066437571592207</v>
      </c>
      <c r="AH81" s="36">
        <v>6.15</v>
      </c>
      <c r="AI81" s="36">
        <f t="shared" si="33"/>
        <v>0.70446735395189009</v>
      </c>
      <c r="AJ81" s="37">
        <v>1.5499999999999998</v>
      </c>
      <c r="AK81" s="36">
        <f t="shared" si="28"/>
        <v>0.14194139194139194</v>
      </c>
      <c r="AL81" s="17">
        <v>4.96</v>
      </c>
      <c r="AM81" s="36">
        <f t="shared" si="34"/>
        <v>0.45421245421245421</v>
      </c>
      <c r="AN81" s="17">
        <v>6.51</v>
      </c>
      <c r="AO81" s="36">
        <f t="shared" si="35"/>
        <v>0.59615384615384615</v>
      </c>
      <c r="AP81" s="37">
        <v>9.0500000000000007</v>
      </c>
      <c r="AQ81" s="37">
        <f t="shared" si="29"/>
        <v>0.82875457875457881</v>
      </c>
      <c r="AR81" s="37">
        <v>1.1899999999999995</v>
      </c>
      <c r="AS81" s="37">
        <f t="shared" si="30"/>
        <v>0.10897435897435893</v>
      </c>
    </row>
    <row r="82" spans="1:45" ht="15" thickBot="1" x14ac:dyDescent="0.4">
      <c r="A82" s="40" t="s">
        <v>526</v>
      </c>
      <c r="B82" s="50">
        <v>38.299999999999997</v>
      </c>
      <c r="C82" s="50">
        <v>30.2</v>
      </c>
      <c r="D82" s="50">
        <v>11.1</v>
      </c>
      <c r="E82" s="40">
        <v>9.94</v>
      </c>
      <c r="F82" s="42">
        <v>14.46</v>
      </c>
      <c r="G82" s="40">
        <f t="shared" si="31"/>
        <v>5.8900000000000006</v>
      </c>
      <c r="H82" s="43">
        <v>2.67</v>
      </c>
      <c r="I82" s="42">
        <v>3.22</v>
      </c>
      <c r="J82" s="40">
        <v>108.86</v>
      </c>
      <c r="K82" s="40">
        <v>44.73</v>
      </c>
      <c r="L82" s="42">
        <v>30.66</v>
      </c>
      <c r="M82" s="42">
        <v>41.08</v>
      </c>
      <c r="N82" s="42">
        <v>74.650000000000006</v>
      </c>
      <c r="O82" s="42">
        <v>38.619999999999997</v>
      </c>
      <c r="P82" s="42">
        <f t="shared" si="32"/>
        <v>3.5499999999999972</v>
      </c>
      <c r="Q82" s="42">
        <f>'[1]Modern Mass &amp; Volume'!D78/0.001</f>
        <v>299.99999999999983</v>
      </c>
      <c r="R82" s="42">
        <v>1001.8</v>
      </c>
      <c r="S82" s="44">
        <f t="shared" si="18"/>
        <v>3.339333333333335</v>
      </c>
      <c r="T82" s="44">
        <f t="shared" si="19"/>
        <v>69.280774550484082</v>
      </c>
      <c r="U82" s="45">
        <f t="shared" si="20"/>
        <v>1.4547283702213281</v>
      </c>
      <c r="V82" s="45">
        <f t="shared" si="21"/>
        <v>0.18524590163934432</v>
      </c>
      <c r="W82" s="45">
        <f t="shared" si="22"/>
        <v>0.75737968613896378</v>
      </c>
      <c r="X82" s="45">
        <f t="shared" si="23"/>
        <v>18.379321146426602</v>
      </c>
      <c r="Y82" s="45">
        <f t="shared" si="24"/>
        <v>0.68372332765959576</v>
      </c>
      <c r="Z82" s="45">
        <f t="shared" si="25"/>
        <v>6.9275656842348182E-2</v>
      </c>
      <c r="AA82" s="45">
        <v>0.4107166778298727</v>
      </c>
      <c r="AB82" s="45">
        <v>0.82919254658385089</v>
      </c>
      <c r="AC82" s="46">
        <v>0.36914600550964188</v>
      </c>
      <c r="AD82" s="46">
        <v>2.2400000000000002</v>
      </c>
      <c r="AE82" s="45">
        <f t="shared" si="26"/>
        <v>0.22535211267605637</v>
      </c>
      <c r="AF82" s="46">
        <v>4.62</v>
      </c>
      <c r="AG82" s="45">
        <f t="shared" si="27"/>
        <v>0.46478873239436624</v>
      </c>
      <c r="AH82" s="45">
        <v>5.9700000000000006</v>
      </c>
      <c r="AI82" s="45">
        <f t="shared" si="33"/>
        <v>0.6006036217303824</v>
      </c>
      <c r="AJ82" s="46">
        <v>2.3599999999999994</v>
      </c>
      <c r="AK82" s="45">
        <f t="shared" si="28"/>
        <v>0.16320885200553245</v>
      </c>
      <c r="AL82" s="42">
        <v>6.66</v>
      </c>
      <c r="AM82" s="45">
        <f t="shared" si="34"/>
        <v>0.46058091286307051</v>
      </c>
      <c r="AN82" s="42">
        <v>9.02</v>
      </c>
      <c r="AO82" s="45">
        <f t="shared" si="35"/>
        <v>0.62378976486860294</v>
      </c>
      <c r="AP82" s="46">
        <v>11.97</v>
      </c>
      <c r="AQ82" s="46">
        <f t="shared" si="29"/>
        <v>0.82780082987551862</v>
      </c>
      <c r="AR82" s="46">
        <v>1.75</v>
      </c>
      <c r="AS82" s="46">
        <f t="shared" si="30"/>
        <v>0.1210235131396957</v>
      </c>
    </row>
    <row r="83" spans="1:45" x14ac:dyDescent="0.35">
      <c r="A83" s="32" t="s">
        <v>81</v>
      </c>
      <c r="B83" s="38"/>
      <c r="C83" s="38">
        <v>21.5</v>
      </c>
      <c r="D83" s="38"/>
      <c r="E83" s="32">
        <v>6.7</v>
      </c>
      <c r="F83" s="17">
        <v>8.8699999999999992</v>
      </c>
      <c r="G83" s="32">
        <f t="shared" si="31"/>
        <v>3.33</v>
      </c>
      <c r="H83" s="48">
        <v>1.71</v>
      </c>
      <c r="I83" s="17">
        <v>1.62</v>
      </c>
      <c r="J83" s="32">
        <v>46.23</v>
      </c>
      <c r="K83" s="32">
        <v>28.95</v>
      </c>
      <c r="L83" s="17">
        <v>16.3</v>
      </c>
      <c r="M83" s="17">
        <v>25.7</v>
      </c>
      <c r="N83" s="17">
        <v>29.28</v>
      </c>
      <c r="O83" s="17">
        <v>24.86</v>
      </c>
      <c r="P83" s="17">
        <f t="shared" si="32"/>
        <v>0.64999999999999858</v>
      </c>
      <c r="Q83" s="17">
        <f>'[1]Modern Mass &amp; Volume'!D79/0.001</f>
        <v>99.999999999999645</v>
      </c>
      <c r="R83" s="17">
        <v>227.3</v>
      </c>
      <c r="S83" s="35">
        <f t="shared" si="18"/>
        <v>2.2730000000000081</v>
      </c>
      <c r="T83" s="35">
        <f t="shared" si="19"/>
        <v>25.625704622322438</v>
      </c>
      <c r="U83" s="36">
        <f t="shared" si="20"/>
        <v>1.3238805970149252</v>
      </c>
      <c r="V83" s="36">
        <f t="shared" si="21"/>
        <v>0.13937058445728959</v>
      </c>
      <c r="W83" s="36">
        <f t="shared" si="22"/>
        <v>0.77790304396843291</v>
      </c>
      <c r="X83" s="36">
        <f t="shared" si="23"/>
        <v>18.1289746917586</v>
      </c>
      <c r="Y83" s="36">
        <f t="shared" si="24"/>
        <v>0.69316499294755063</v>
      </c>
      <c r="Z83" s="36">
        <f t="shared" si="25"/>
        <v>7.0232297544878544E-2</v>
      </c>
      <c r="AA83" s="36">
        <v>0.55669398907103829</v>
      </c>
      <c r="AB83" s="36">
        <v>1.0555555555555554</v>
      </c>
      <c r="AC83" s="37">
        <v>0.24767225325884545</v>
      </c>
      <c r="AD83" s="37">
        <v>0.46000000000000008</v>
      </c>
      <c r="AE83" s="36">
        <f t="shared" si="26"/>
        <v>6.8656716417910463E-2</v>
      </c>
      <c r="AF83" s="37">
        <v>2.5700000000000003</v>
      </c>
      <c r="AG83" s="36">
        <f t="shared" si="27"/>
        <v>0.38358208955223883</v>
      </c>
      <c r="AH83" s="36">
        <v>4.4700000000000006</v>
      </c>
      <c r="AI83" s="36">
        <f t="shared" si="33"/>
        <v>0.66716417910447767</v>
      </c>
      <c r="AJ83" s="59">
        <v>6.9999999999999396E-2</v>
      </c>
      <c r="AK83" s="36">
        <f t="shared" si="28"/>
        <v>7.8917700112738891E-3</v>
      </c>
      <c r="AL83" s="17">
        <v>5.4</v>
      </c>
      <c r="AM83" s="36">
        <f t="shared" si="34"/>
        <v>0.60879368658399102</v>
      </c>
      <c r="AN83" s="60">
        <v>5.47</v>
      </c>
      <c r="AO83" s="36">
        <f t="shared" si="35"/>
        <v>0.61668545659526497</v>
      </c>
      <c r="AP83" s="37">
        <v>7.7599999999999989</v>
      </c>
      <c r="AQ83" s="37">
        <f t="shared" si="29"/>
        <v>0.8748590755355129</v>
      </c>
      <c r="AR83" s="37">
        <v>0.83000000000000007</v>
      </c>
      <c r="AS83" s="37">
        <f t="shared" si="30"/>
        <v>9.3573844419391219E-2</v>
      </c>
    </row>
    <row r="84" spans="1:45" x14ac:dyDescent="0.35">
      <c r="A84" s="32" t="s">
        <v>82</v>
      </c>
      <c r="B84" s="38">
        <v>23</v>
      </c>
      <c r="C84" s="38">
        <v>20.3</v>
      </c>
      <c r="D84" s="38"/>
      <c r="E84" s="32">
        <v>5.71</v>
      </c>
      <c r="F84" s="17">
        <v>8.01</v>
      </c>
      <c r="G84" s="32">
        <f t="shared" si="31"/>
        <v>2.9</v>
      </c>
      <c r="H84" s="34">
        <v>1.52</v>
      </c>
      <c r="I84" s="17">
        <v>1.38</v>
      </c>
      <c r="J84" s="32">
        <v>34.96</v>
      </c>
      <c r="K84" s="32">
        <v>28.17</v>
      </c>
      <c r="L84" s="17">
        <v>13.33</v>
      </c>
      <c r="M84" s="17">
        <v>21.33</v>
      </c>
      <c r="N84" s="17">
        <v>20.8</v>
      </c>
      <c r="O84" s="17">
        <v>20.170000000000002</v>
      </c>
      <c r="P84" s="17">
        <f t="shared" si="32"/>
        <v>0.82999999999999829</v>
      </c>
      <c r="Q84" s="17">
        <f>'[1]Modern Mass &amp; Volume'!D80/0.001</f>
        <v>49.999999999999822</v>
      </c>
      <c r="R84" s="17">
        <v>150.4</v>
      </c>
      <c r="S84" s="35">
        <f t="shared" si="18"/>
        <v>3.0080000000000107</v>
      </c>
      <c r="T84" s="35">
        <f t="shared" si="19"/>
        <v>18.776529338327091</v>
      </c>
      <c r="U84" s="36">
        <f t="shared" si="20"/>
        <v>1.402802101576182</v>
      </c>
      <c r="V84" s="36">
        <f t="shared" si="21"/>
        <v>0.16763848396501457</v>
      </c>
      <c r="W84" s="36">
        <f t="shared" si="22"/>
        <v>0.76436853232933444</v>
      </c>
      <c r="X84" s="36">
        <f t="shared" si="23"/>
        <v>22.698767162471398</v>
      </c>
      <c r="Y84" s="36">
        <f t="shared" si="24"/>
        <v>0.55361467538799014</v>
      </c>
      <c r="Z84" s="36">
        <f t="shared" si="25"/>
        <v>5.6092894192079759E-2</v>
      </c>
      <c r="AA84" s="36">
        <v>0.64086538461538456</v>
      </c>
      <c r="AB84" s="36">
        <v>1.1014492753623188</v>
      </c>
      <c r="AC84" s="37">
        <v>0.25770925110132159</v>
      </c>
      <c r="AD84" s="37">
        <v>0.48000000000000004</v>
      </c>
      <c r="AE84" s="36">
        <f t="shared" si="26"/>
        <v>8.4063047285464099E-2</v>
      </c>
      <c r="AF84" s="37">
        <v>2.09</v>
      </c>
      <c r="AG84" s="36">
        <f t="shared" si="27"/>
        <v>0.36602451838879158</v>
      </c>
      <c r="AH84" s="36">
        <v>3.67</v>
      </c>
      <c r="AI84" s="36">
        <f t="shared" si="33"/>
        <v>0.64273204903677761</v>
      </c>
      <c r="AJ84" s="37">
        <v>0.33999999999999986</v>
      </c>
      <c r="AK84" s="36">
        <f t="shared" si="28"/>
        <v>4.2446941323345803E-2</v>
      </c>
      <c r="AL84" s="17">
        <v>4.95</v>
      </c>
      <c r="AM84" s="36">
        <f t="shared" si="34"/>
        <v>0.61797752808988771</v>
      </c>
      <c r="AN84" s="17">
        <v>5.29</v>
      </c>
      <c r="AO84" s="36">
        <f t="shared" si="35"/>
        <v>0.66042446941323352</v>
      </c>
      <c r="AP84" s="37">
        <v>6.78</v>
      </c>
      <c r="AQ84" s="37">
        <f t="shared" si="29"/>
        <v>0.84644194756554314</v>
      </c>
      <c r="AR84" s="37">
        <v>0.75999999999999979</v>
      </c>
      <c r="AS84" s="37">
        <f t="shared" si="30"/>
        <v>9.4881398252184751E-2</v>
      </c>
    </row>
    <row r="85" spans="1:45" x14ac:dyDescent="0.35">
      <c r="A85" s="32" t="s">
        <v>83</v>
      </c>
      <c r="B85" s="33">
        <v>20.5</v>
      </c>
      <c r="C85" s="33">
        <v>17</v>
      </c>
      <c r="D85" s="33"/>
      <c r="E85" s="32">
        <v>6.21</v>
      </c>
      <c r="F85" s="17">
        <v>8.44</v>
      </c>
      <c r="G85" s="32">
        <f t="shared" si="31"/>
        <v>3.0700000000000003</v>
      </c>
      <c r="H85" s="34">
        <v>1.54</v>
      </c>
      <c r="I85" s="17">
        <v>1.53</v>
      </c>
      <c r="J85" s="32">
        <v>40.159999999999997</v>
      </c>
      <c r="K85" s="32">
        <v>26.63</v>
      </c>
      <c r="L85" s="17">
        <v>12.92</v>
      </c>
      <c r="M85" s="17">
        <v>23</v>
      </c>
      <c r="N85" s="17">
        <v>26.42</v>
      </c>
      <c r="O85" s="17">
        <v>21.95</v>
      </c>
      <c r="P85" s="17">
        <f t="shared" si="32"/>
        <v>0.81999999999999318</v>
      </c>
      <c r="Q85" s="17">
        <f>'[1]Modern Mass &amp; Volume'!D81/0.001</f>
        <v>49.999999999999822</v>
      </c>
      <c r="R85" s="17">
        <v>185.4</v>
      </c>
      <c r="S85" s="35">
        <f t="shared" si="18"/>
        <v>3.7080000000000135</v>
      </c>
      <c r="T85" s="35">
        <f t="shared" si="19"/>
        <v>21.966824644549764</v>
      </c>
      <c r="U85" s="36">
        <f t="shared" si="20"/>
        <v>1.3590982286634459</v>
      </c>
      <c r="V85" s="36">
        <f t="shared" si="21"/>
        <v>0.15221843003412969</v>
      </c>
      <c r="W85" s="36">
        <f t="shared" si="22"/>
        <v>0.76623089192633798</v>
      </c>
      <c r="X85" s="36">
        <f t="shared" si="23"/>
        <v>17.658289342629484</v>
      </c>
      <c r="Y85" s="36">
        <f t="shared" si="24"/>
        <v>0.71164144898352444</v>
      </c>
      <c r="Z85" s="36">
        <f t="shared" si="25"/>
        <v>7.2104353939959037E-2</v>
      </c>
      <c r="AA85" s="36">
        <v>0.48902346707040117</v>
      </c>
      <c r="AB85" s="36">
        <v>1.0065359477124183</v>
      </c>
      <c r="AC85" s="37">
        <v>0.25201612903225806</v>
      </c>
      <c r="AD85" s="37">
        <v>0.37999999999999995</v>
      </c>
      <c r="AE85" s="36">
        <f t="shared" si="26"/>
        <v>6.1191626409017708E-2</v>
      </c>
      <c r="AF85" s="37">
        <v>2.62</v>
      </c>
      <c r="AG85" s="36">
        <f t="shared" si="27"/>
        <v>0.42190016103059585</v>
      </c>
      <c r="AH85" s="36">
        <v>4.2</v>
      </c>
      <c r="AI85" s="36">
        <f t="shared" si="33"/>
        <v>0.67632850241545894</v>
      </c>
      <c r="AJ85" s="37">
        <v>0.12999999999999989</v>
      </c>
      <c r="AK85" s="36">
        <f t="shared" si="28"/>
        <v>1.5402843601895724E-2</v>
      </c>
      <c r="AL85" s="17">
        <v>5.19</v>
      </c>
      <c r="AM85" s="36">
        <f t="shared" si="34"/>
        <v>0.61492890995260674</v>
      </c>
      <c r="AN85" s="17">
        <v>5.32</v>
      </c>
      <c r="AO85" s="36">
        <f t="shared" si="35"/>
        <v>0.63033175355450244</v>
      </c>
      <c r="AP85" s="37">
        <v>7.15</v>
      </c>
      <c r="AQ85" s="37">
        <f t="shared" si="29"/>
        <v>0.84715639810426546</v>
      </c>
      <c r="AR85" s="37">
        <v>0.86999999999999922</v>
      </c>
      <c r="AS85" s="37">
        <f t="shared" si="30"/>
        <v>0.10308056872037906</v>
      </c>
    </row>
    <row r="86" spans="1:45" x14ac:dyDescent="0.35">
      <c r="A86" s="32" t="s">
        <v>84</v>
      </c>
      <c r="B86" s="33">
        <v>21</v>
      </c>
      <c r="C86" s="33">
        <v>17.2</v>
      </c>
      <c r="D86" s="33"/>
      <c r="E86" s="32">
        <v>5.32</v>
      </c>
      <c r="F86" s="17">
        <v>7.64</v>
      </c>
      <c r="G86" s="32">
        <f t="shared" si="31"/>
        <v>2.5</v>
      </c>
      <c r="H86" s="34">
        <v>1.05</v>
      </c>
      <c r="I86" s="17">
        <v>1.45</v>
      </c>
      <c r="J86" s="32">
        <v>30.12</v>
      </c>
      <c r="K86" s="32">
        <v>23.27</v>
      </c>
      <c r="L86" s="17">
        <v>11.77</v>
      </c>
      <c r="M86" s="17">
        <v>20.81</v>
      </c>
      <c r="N86" s="17">
        <v>17.739999999999998</v>
      </c>
      <c r="O86" s="17">
        <v>18.79</v>
      </c>
      <c r="P86" s="17">
        <f t="shared" si="32"/>
        <v>0.61000000000000298</v>
      </c>
      <c r="Q86" s="17">
        <f>'[1]Modern Mass &amp; Volume'!D82/0.001</f>
        <v>49.999999999999822</v>
      </c>
      <c r="R86" s="17">
        <v>119.7</v>
      </c>
      <c r="S86" s="35">
        <f t="shared" si="18"/>
        <v>2.3940000000000086</v>
      </c>
      <c r="T86" s="35">
        <f t="shared" si="19"/>
        <v>15.667539267015707</v>
      </c>
      <c r="U86" s="36">
        <f t="shared" si="20"/>
        <v>1.4360902255639096</v>
      </c>
      <c r="V86" s="36">
        <f t="shared" si="21"/>
        <v>0.17901234567901228</v>
      </c>
      <c r="W86" s="36">
        <f t="shared" si="22"/>
        <v>0.7410542061961185</v>
      </c>
      <c r="X86" s="36">
        <f t="shared" si="23"/>
        <v>17.977851925630809</v>
      </c>
      <c r="Y86" s="36">
        <f t="shared" si="24"/>
        <v>0.69899177423101633</v>
      </c>
      <c r="Z86" s="36">
        <f t="shared" si="25"/>
        <v>7.0822673921344309E-2</v>
      </c>
      <c r="AA86" s="36">
        <v>0.66347237880496057</v>
      </c>
      <c r="AB86" s="36">
        <v>0.72413793103448276</v>
      </c>
      <c r="AC86" s="37">
        <v>0.25176470588235295</v>
      </c>
      <c r="AD86" s="37">
        <v>0.58000000000000007</v>
      </c>
      <c r="AE86" s="36">
        <f t="shared" si="26"/>
        <v>0.10902255639097745</v>
      </c>
      <c r="AF86" s="37">
        <v>2.14</v>
      </c>
      <c r="AG86" s="36">
        <f t="shared" si="27"/>
        <v>0.40225563909774437</v>
      </c>
      <c r="AH86" s="36">
        <v>3.55</v>
      </c>
      <c r="AI86" s="36">
        <f t="shared" si="33"/>
        <v>0.66729323308270672</v>
      </c>
      <c r="AJ86" s="37">
        <v>1.3399999999999999</v>
      </c>
      <c r="AK86" s="36">
        <f t="shared" si="28"/>
        <v>0.17539267015706805</v>
      </c>
      <c r="AL86" s="17">
        <v>3.41</v>
      </c>
      <c r="AM86" s="36">
        <f t="shared" si="34"/>
        <v>0.44633507853403143</v>
      </c>
      <c r="AN86" s="17">
        <v>4.75</v>
      </c>
      <c r="AO86" s="36">
        <f t="shared" si="35"/>
        <v>0.62172774869109948</v>
      </c>
      <c r="AP86" s="37">
        <v>6.4</v>
      </c>
      <c r="AQ86" s="37">
        <f t="shared" si="29"/>
        <v>0.83769633507853414</v>
      </c>
      <c r="AR86" s="37">
        <v>0.84999999999999964</v>
      </c>
      <c r="AS86" s="37">
        <f t="shared" si="30"/>
        <v>0.11125654450261777</v>
      </c>
    </row>
    <row r="87" spans="1:45" x14ac:dyDescent="0.35">
      <c r="A87" s="32" t="s">
        <v>85</v>
      </c>
      <c r="B87" s="39">
        <v>25.1</v>
      </c>
      <c r="C87" s="39">
        <v>20</v>
      </c>
      <c r="D87" s="39">
        <v>4.28</v>
      </c>
      <c r="E87" s="32">
        <v>6.18</v>
      </c>
      <c r="F87" s="17">
        <v>8.39</v>
      </c>
      <c r="G87" s="32">
        <f t="shared" si="31"/>
        <v>3.29</v>
      </c>
      <c r="H87" s="34">
        <v>1.52</v>
      </c>
      <c r="I87" s="17">
        <v>1.77</v>
      </c>
      <c r="J87" s="32">
        <v>39.72</v>
      </c>
      <c r="K87" s="32">
        <v>26.56</v>
      </c>
      <c r="L87" s="17">
        <v>15.42</v>
      </c>
      <c r="M87" s="17">
        <v>22.93</v>
      </c>
      <c r="N87" s="17">
        <v>23.51</v>
      </c>
      <c r="O87" s="17">
        <v>21.59</v>
      </c>
      <c r="P87" s="17">
        <f t="shared" si="32"/>
        <v>0.78999999999999915</v>
      </c>
      <c r="Q87" s="17">
        <f>'[1]Modern Mass &amp; Volume'!D83/0.001</f>
        <v>49.999999999999822</v>
      </c>
      <c r="R87" s="17">
        <v>200.8</v>
      </c>
      <c r="S87" s="35">
        <f t="shared" si="18"/>
        <v>4.0160000000000142</v>
      </c>
      <c r="T87" s="35">
        <f t="shared" si="19"/>
        <v>23.933253873659119</v>
      </c>
      <c r="U87" s="36">
        <f t="shared" si="20"/>
        <v>1.3576051779935276</v>
      </c>
      <c r="V87" s="36">
        <f t="shared" si="21"/>
        <v>0.15168153740562806</v>
      </c>
      <c r="W87" s="36">
        <f t="shared" si="22"/>
        <v>0.76605297568765396</v>
      </c>
      <c r="X87" s="36">
        <f t="shared" si="23"/>
        <v>17.760161127895266</v>
      </c>
      <c r="Y87" s="36">
        <f t="shared" si="24"/>
        <v>0.70755949362540482</v>
      </c>
      <c r="Z87" s="36">
        <f t="shared" si="25"/>
        <v>7.169076539149917E-2</v>
      </c>
      <c r="AA87" s="36">
        <v>0.65589111016588686</v>
      </c>
      <c r="AB87" s="36">
        <v>0.85875706214689262</v>
      </c>
      <c r="AC87" s="37">
        <v>0.22862823061630216</v>
      </c>
      <c r="AD87" s="37">
        <v>0.54999999999999993</v>
      </c>
      <c r="AE87" s="36">
        <f t="shared" si="26"/>
        <v>8.8996763754045305E-2</v>
      </c>
      <c r="AF87" s="37">
        <v>2.42</v>
      </c>
      <c r="AG87" s="36">
        <f t="shared" si="27"/>
        <v>0.39158576051779936</v>
      </c>
      <c r="AH87" s="36">
        <v>4.1999999999999993</v>
      </c>
      <c r="AI87" s="36">
        <f t="shared" si="33"/>
        <v>0.67961165048543681</v>
      </c>
      <c r="AJ87" s="37">
        <v>0</v>
      </c>
      <c r="AK87" s="36">
        <f t="shared" si="28"/>
        <v>0</v>
      </c>
      <c r="AL87" s="17">
        <v>5.26</v>
      </c>
      <c r="AM87" s="36">
        <f t="shared" si="34"/>
        <v>0.62693682955899876</v>
      </c>
      <c r="AN87" s="17">
        <v>5.26</v>
      </c>
      <c r="AO87" s="36">
        <f t="shared" si="35"/>
        <v>0.62693682955899876</v>
      </c>
      <c r="AP87" s="37">
        <v>7.07</v>
      </c>
      <c r="AQ87" s="37">
        <f t="shared" si="29"/>
        <v>0.84266984505363529</v>
      </c>
      <c r="AR87" s="37">
        <v>0.85000000000000053</v>
      </c>
      <c r="AS87" s="37">
        <f t="shared" si="30"/>
        <v>0.1013110846245531</v>
      </c>
    </row>
    <row r="88" spans="1:45" x14ac:dyDescent="0.35">
      <c r="A88" s="32" t="s">
        <v>86</v>
      </c>
      <c r="B88" s="39">
        <v>19.5</v>
      </c>
      <c r="C88" s="39">
        <v>15.4</v>
      </c>
      <c r="D88" s="39">
        <v>3.86</v>
      </c>
      <c r="E88" s="32">
        <v>5.49</v>
      </c>
      <c r="F88" s="17">
        <v>7.1</v>
      </c>
      <c r="G88" s="32">
        <f t="shared" si="31"/>
        <v>2.76</v>
      </c>
      <c r="H88" s="34">
        <v>1.25</v>
      </c>
      <c r="I88" s="17">
        <v>1.51</v>
      </c>
      <c r="J88" s="32">
        <v>30.46</v>
      </c>
      <c r="K88" s="32">
        <v>24.39</v>
      </c>
      <c r="L88" s="17">
        <v>10.07</v>
      </c>
      <c r="M88" s="17">
        <v>19.63</v>
      </c>
      <c r="N88" s="17">
        <v>19.78</v>
      </c>
      <c r="O88" s="17">
        <v>19.57</v>
      </c>
      <c r="P88" s="17">
        <f t="shared" si="32"/>
        <v>0.60999999999999943</v>
      </c>
      <c r="Q88" s="17">
        <f>'[1]Modern Mass &amp; Volume'!D84/0.001</f>
        <v>49.999999999999822</v>
      </c>
      <c r="R88" s="17">
        <v>126.7</v>
      </c>
      <c r="S88" s="35">
        <f t="shared" si="18"/>
        <v>2.5340000000000091</v>
      </c>
      <c r="T88" s="35">
        <f t="shared" si="19"/>
        <v>17.845070422535212</v>
      </c>
      <c r="U88" s="36">
        <f t="shared" si="20"/>
        <v>1.2932604735883424</v>
      </c>
      <c r="V88" s="36">
        <f t="shared" si="21"/>
        <v>0.12787926926131846</v>
      </c>
      <c r="W88" s="36">
        <f t="shared" si="22"/>
        <v>0.78144641986710794</v>
      </c>
      <c r="X88" s="36">
        <f t="shared" si="23"/>
        <v>19.529615889691399</v>
      </c>
      <c r="Y88" s="36">
        <f t="shared" si="24"/>
        <v>0.64345201079926329</v>
      </c>
      <c r="Z88" s="36">
        <f t="shared" si="25"/>
        <v>6.5195319351223663E-2</v>
      </c>
      <c r="AA88" s="36">
        <v>0.50910010111223458</v>
      </c>
      <c r="AB88" s="36">
        <v>0.82781456953642385</v>
      </c>
      <c r="AC88" s="37">
        <v>0.22</v>
      </c>
      <c r="AD88" s="37">
        <v>0.40000000000000008</v>
      </c>
      <c r="AE88" s="36">
        <f t="shared" si="26"/>
        <v>7.2859744990892539E-2</v>
      </c>
      <c r="AF88" s="37">
        <v>2.2599999999999998</v>
      </c>
      <c r="AG88" s="36">
        <f t="shared" si="27"/>
        <v>0.41165755919854274</v>
      </c>
      <c r="AH88" s="36">
        <v>3.66</v>
      </c>
      <c r="AI88" s="36">
        <f t="shared" si="33"/>
        <v>0.66666666666666663</v>
      </c>
      <c r="AJ88" s="37">
        <v>1.2500000000000004</v>
      </c>
      <c r="AK88" s="36">
        <f t="shared" si="28"/>
        <v>0.17605633802816908</v>
      </c>
      <c r="AL88" s="17">
        <v>3.23</v>
      </c>
      <c r="AM88" s="36">
        <f t="shared" si="34"/>
        <v>0.45492957746478874</v>
      </c>
      <c r="AN88" s="17">
        <v>4.4800000000000004</v>
      </c>
      <c r="AO88" s="36">
        <f t="shared" si="35"/>
        <v>0.63098591549295779</v>
      </c>
      <c r="AP88" s="37">
        <v>6.05</v>
      </c>
      <c r="AQ88" s="37">
        <f t="shared" si="29"/>
        <v>0.852112676056338</v>
      </c>
      <c r="AR88" s="37">
        <v>0.66999999999999993</v>
      </c>
      <c r="AS88" s="37">
        <f t="shared" si="30"/>
        <v>9.4366197183098591E-2</v>
      </c>
    </row>
    <row r="89" spans="1:45" x14ac:dyDescent="0.35">
      <c r="A89" s="32" t="s">
        <v>87</v>
      </c>
      <c r="B89" s="39">
        <v>18</v>
      </c>
      <c r="C89" s="39">
        <v>14.2</v>
      </c>
      <c r="D89" s="39">
        <v>3.34</v>
      </c>
      <c r="E89" s="32">
        <v>5.13</v>
      </c>
      <c r="F89" s="17">
        <v>6.78</v>
      </c>
      <c r="G89" s="32">
        <f t="shared" si="31"/>
        <v>2.5</v>
      </c>
      <c r="H89" s="34">
        <v>1.23</v>
      </c>
      <c r="I89" s="17">
        <v>1.27</v>
      </c>
      <c r="J89" s="32">
        <v>27.23</v>
      </c>
      <c r="K89" s="32">
        <v>22.32</v>
      </c>
      <c r="L89" s="17">
        <v>9.83</v>
      </c>
      <c r="M89" s="17">
        <v>18.89</v>
      </c>
      <c r="N89" s="17">
        <v>16.79</v>
      </c>
      <c r="O89" s="17">
        <v>17.45</v>
      </c>
      <c r="P89" s="17">
        <f t="shared" si="32"/>
        <v>0.61000000000000298</v>
      </c>
      <c r="Q89" s="17">
        <f>'[1]Modern Mass &amp; Volume'!D85/0.001</f>
        <v>30.000000000000249</v>
      </c>
      <c r="R89" s="17">
        <v>103.6</v>
      </c>
      <c r="S89" s="35">
        <f t="shared" si="18"/>
        <v>3.4533333333333047</v>
      </c>
      <c r="T89" s="35">
        <f t="shared" si="19"/>
        <v>15.280235988200589</v>
      </c>
      <c r="U89" s="36">
        <f t="shared" si="20"/>
        <v>1.3216374269005848</v>
      </c>
      <c r="V89" s="36">
        <f t="shared" si="21"/>
        <v>0.13853904282115873</v>
      </c>
      <c r="W89" s="36">
        <f t="shared" si="22"/>
        <v>0.78288970541726333</v>
      </c>
      <c r="X89" s="36">
        <f t="shared" si="23"/>
        <v>18.295350716121924</v>
      </c>
      <c r="Y89" s="36">
        <f t="shared" si="24"/>
        <v>0.68686142230034675</v>
      </c>
      <c r="Z89" s="36">
        <f t="shared" si="25"/>
        <v>6.9593612305730745E-2</v>
      </c>
      <c r="AA89" s="36">
        <v>0.58546754020250147</v>
      </c>
      <c r="AB89" s="36">
        <v>0.96850393700787396</v>
      </c>
      <c r="AC89" s="37">
        <v>0.22727272727272727</v>
      </c>
      <c r="AD89" s="37">
        <v>0.47</v>
      </c>
      <c r="AE89" s="36">
        <f t="shared" si="26"/>
        <v>9.1617933723196876E-2</v>
      </c>
      <c r="AF89" s="37">
        <v>2.2999999999999998</v>
      </c>
      <c r="AG89" s="36">
        <f t="shared" si="27"/>
        <v>0.44834307992202727</v>
      </c>
      <c r="AH89" s="36">
        <v>3.62</v>
      </c>
      <c r="AI89" s="36">
        <f t="shared" si="33"/>
        <v>0.7056530214424952</v>
      </c>
      <c r="AJ89" s="37">
        <v>1.4</v>
      </c>
      <c r="AK89" s="36">
        <f t="shared" si="28"/>
        <v>0.20648967551622416</v>
      </c>
      <c r="AL89" s="17">
        <v>3.14</v>
      </c>
      <c r="AM89" s="36">
        <f t="shared" si="34"/>
        <v>0.46312684365781709</v>
      </c>
      <c r="AN89" s="17">
        <v>4.54</v>
      </c>
      <c r="AO89" s="36">
        <f t="shared" si="35"/>
        <v>0.6696165191740413</v>
      </c>
      <c r="AP89" s="37">
        <v>5.57</v>
      </c>
      <c r="AQ89" s="37">
        <f t="shared" si="29"/>
        <v>0.82153392330383479</v>
      </c>
      <c r="AR89" s="37">
        <v>0.73000000000000043</v>
      </c>
      <c r="AS89" s="37">
        <f t="shared" si="30"/>
        <v>0.1076696165191741</v>
      </c>
    </row>
    <row r="90" spans="1:45" x14ac:dyDescent="0.35">
      <c r="A90" s="32" t="s">
        <v>88</v>
      </c>
      <c r="B90" s="38">
        <v>19.7</v>
      </c>
      <c r="C90" s="38">
        <v>15.5</v>
      </c>
      <c r="D90" s="38">
        <v>6.1</v>
      </c>
      <c r="E90" s="32">
        <v>5.55</v>
      </c>
      <c r="F90" s="17">
        <v>7.06</v>
      </c>
      <c r="G90" s="32">
        <f t="shared" si="31"/>
        <v>2.4299999999999997</v>
      </c>
      <c r="H90" s="34">
        <v>0.94</v>
      </c>
      <c r="I90" s="17">
        <v>1.49</v>
      </c>
      <c r="J90" s="32">
        <v>30.73</v>
      </c>
      <c r="K90" s="32">
        <v>24.17</v>
      </c>
      <c r="L90" s="17">
        <v>10.29</v>
      </c>
      <c r="M90" s="17">
        <v>19.559999999999999</v>
      </c>
      <c r="N90" s="17">
        <v>19.89</v>
      </c>
      <c r="O90" s="17">
        <v>19.52</v>
      </c>
      <c r="P90" s="17">
        <f t="shared" si="32"/>
        <v>0.55000000000000071</v>
      </c>
      <c r="Q90" s="17">
        <f>'[1]Modern Mass &amp; Volume'!D86/0.001</f>
        <v>30.000000000000249</v>
      </c>
      <c r="R90" s="17">
        <v>111</v>
      </c>
      <c r="S90" s="35">
        <f t="shared" si="18"/>
        <v>3.6999999999999695</v>
      </c>
      <c r="T90" s="35">
        <f t="shared" si="19"/>
        <v>15.722379603399434</v>
      </c>
      <c r="U90" s="36">
        <f t="shared" si="20"/>
        <v>1.272072072072072</v>
      </c>
      <c r="V90" s="36">
        <f t="shared" si="21"/>
        <v>0.11974623314829499</v>
      </c>
      <c r="W90" s="36">
        <f t="shared" si="22"/>
        <v>0.78426868795140747</v>
      </c>
      <c r="X90" s="36">
        <f t="shared" si="23"/>
        <v>19.010377481288646</v>
      </c>
      <c r="Y90" s="36">
        <f t="shared" si="24"/>
        <v>0.66102688527504938</v>
      </c>
      <c r="Z90" s="36">
        <f t="shared" si="25"/>
        <v>6.697602643547583E-2</v>
      </c>
      <c r="AA90" s="36">
        <v>0.51734539969834081</v>
      </c>
      <c r="AB90" s="36">
        <v>0.63087248322147649</v>
      </c>
      <c r="AC90" s="37">
        <v>0.29976580796252933</v>
      </c>
      <c r="AD90" s="37">
        <v>0.41000000000000003</v>
      </c>
      <c r="AE90" s="36">
        <f t="shared" si="26"/>
        <v>7.3873873873873883E-2</v>
      </c>
      <c r="AF90" s="37">
        <v>2.17</v>
      </c>
      <c r="AG90" s="36">
        <f t="shared" si="27"/>
        <v>0.39099099099099099</v>
      </c>
      <c r="AH90" s="36">
        <v>3.6799999999999997</v>
      </c>
      <c r="AI90" s="36">
        <f t="shared" si="33"/>
        <v>0.66306306306306306</v>
      </c>
      <c r="AJ90" s="59">
        <v>1</v>
      </c>
      <c r="AK90" s="36">
        <f t="shared" si="28"/>
        <v>0.14164305949008499</v>
      </c>
      <c r="AL90" s="17">
        <v>4.79</v>
      </c>
      <c r="AM90" s="36">
        <f t="shared" si="34"/>
        <v>0.67847025495750712</v>
      </c>
      <c r="AN90" s="60">
        <v>5.79</v>
      </c>
      <c r="AO90" s="36">
        <f t="shared" si="35"/>
        <v>0.82011331444759217</v>
      </c>
      <c r="AP90" s="37">
        <v>6.15</v>
      </c>
      <c r="AQ90" s="37">
        <f t="shared" si="29"/>
        <v>0.87110481586402277</v>
      </c>
      <c r="AR90" s="37">
        <v>0.42999999999999972</v>
      </c>
      <c r="AS90" s="37">
        <f t="shared" si="30"/>
        <v>6.0906515580736509E-2</v>
      </c>
    </row>
    <row r="91" spans="1:45" x14ac:dyDescent="0.35">
      <c r="A91" s="32" t="s">
        <v>89</v>
      </c>
      <c r="B91" s="38">
        <v>25</v>
      </c>
      <c r="C91" s="38">
        <v>19.5</v>
      </c>
      <c r="D91" s="38">
        <v>7.9</v>
      </c>
      <c r="E91" s="32">
        <v>6.3100000000000005</v>
      </c>
      <c r="F91" s="17">
        <v>8.4600000000000009</v>
      </c>
      <c r="G91" s="32">
        <f t="shared" si="31"/>
        <v>3.25</v>
      </c>
      <c r="H91" s="34">
        <v>1.49</v>
      </c>
      <c r="I91" s="17">
        <v>1.76</v>
      </c>
      <c r="J91" s="32">
        <v>41.19</v>
      </c>
      <c r="K91" s="32">
        <v>28.28</v>
      </c>
      <c r="L91" s="17">
        <v>14.52</v>
      </c>
      <c r="M91" s="17">
        <v>23.65</v>
      </c>
      <c r="N91" s="17">
        <v>25.72</v>
      </c>
      <c r="O91" s="17">
        <v>21.99</v>
      </c>
      <c r="P91" s="17">
        <f t="shared" si="32"/>
        <v>0.95000000000000284</v>
      </c>
      <c r="Q91" s="17">
        <f>'[1]Modern Mass &amp; Volume'!D87/0.001</f>
        <v>49.999999999999822</v>
      </c>
      <c r="R91" s="17">
        <v>200.3</v>
      </c>
      <c r="S91" s="35">
        <f t="shared" si="18"/>
        <v>4.0060000000000144</v>
      </c>
      <c r="T91" s="35">
        <f t="shared" si="19"/>
        <v>23.67612293144208</v>
      </c>
      <c r="U91" s="36">
        <f t="shared" si="20"/>
        <v>1.3407290015847861</v>
      </c>
      <c r="V91" s="36">
        <f t="shared" si="21"/>
        <v>0.14556533513879485</v>
      </c>
      <c r="W91" s="36">
        <f t="shared" si="22"/>
        <v>0.77159973474502908</v>
      </c>
      <c r="X91" s="36">
        <f t="shared" si="23"/>
        <v>19.41632435057053</v>
      </c>
      <c r="Y91" s="36">
        <f t="shared" si="24"/>
        <v>0.6472064633587522</v>
      </c>
      <c r="Z91" s="36">
        <f t="shared" si="25"/>
        <v>6.5575724928480086E-2</v>
      </c>
      <c r="AA91" s="36">
        <v>0.56454121306376359</v>
      </c>
      <c r="AB91" s="36">
        <v>0.84659090909090906</v>
      </c>
      <c r="AC91" s="37">
        <v>0.25198412698412698</v>
      </c>
      <c r="AD91" s="37">
        <v>0.69000000000000006</v>
      </c>
      <c r="AE91" s="36">
        <f t="shared" si="26"/>
        <v>0.10935023771790808</v>
      </c>
      <c r="AF91" s="37">
        <v>2.62</v>
      </c>
      <c r="AG91" s="36">
        <f t="shared" si="27"/>
        <v>0.41521394611727414</v>
      </c>
      <c r="AH91" s="36">
        <v>4.25</v>
      </c>
      <c r="AI91" s="36">
        <f t="shared" si="33"/>
        <v>0.67353407290015843</v>
      </c>
      <c r="AJ91" s="37">
        <v>0.37999999999999989</v>
      </c>
      <c r="AK91" s="36">
        <f t="shared" si="28"/>
        <v>4.4917257683215112E-2</v>
      </c>
      <c r="AL91" s="17">
        <v>5.34</v>
      </c>
      <c r="AM91" s="36">
        <f t="shared" si="34"/>
        <v>0.63120567375886516</v>
      </c>
      <c r="AN91" s="17">
        <v>5.72</v>
      </c>
      <c r="AO91" s="36">
        <f t="shared" si="35"/>
        <v>0.67612293144208024</v>
      </c>
      <c r="AP91" s="37">
        <v>7.1899999999999995</v>
      </c>
      <c r="AQ91" s="37">
        <f t="shared" si="29"/>
        <v>0.84988179669030717</v>
      </c>
      <c r="AR91" s="37">
        <v>0.83000000000000096</v>
      </c>
      <c r="AS91" s="37">
        <f t="shared" si="30"/>
        <v>9.8108747044917358E-2</v>
      </c>
    </row>
    <row r="92" spans="1:45" x14ac:dyDescent="0.35">
      <c r="A92" s="32" t="s">
        <v>90</v>
      </c>
      <c r="B92" s="38">
        <v>22.6</v>
      </c>
      <c r="C92" s="38">
        <v>17.7</v>
      </c>
      <c r="D92" s="38">
        <v>7.6</v>
      </c>
      <c r="E92" s="32">
        <v>5.94</v>
      </c>
      <c r="F92" s="17">
        <v>8.26</v>
      </c>
      <c r="G92" s="32">
        <f t="shared" si="31"/>
        <v>3.17</v>
      </c>
      <c r="H92" s="34">
        <v>1.34</v>
      </c>
      <c r="I92" s="17">
        <v>1.83</v>
      </c>
      <c r="J92" s="32">
        <v>36.61</v>
      </c>
      <c r="K92" s="32">
        <v>26.62</v>
      </c>
      <c r="L92" s="17">
        <v>13.99</v>
      </c>
      <c r="M92" s="17">
        <v>22.69</v>
      </c>
      <c r="N92" s="17">
        <v>21.67</v>
      </c>
      <c r="O92" s="17">
        <v>20.76</v>
      </c>
      <c r="P92" s="17">
        <f t="shared" si="32"/>
        <v>0.94999999999999574</v>
      </c>
      <c r="Q92" s="17">
        <f>'[1]Modern Mass &amp; Volume'!D88/0.001</f>
        <v>49.999999999999822</v>
      </c>
      <c r="R92" s="17">
        <v>178.9</v>
      </c>
      <c r="S92" s="35">
        <f t="shared" si="18"/>
        <v>3.5780000000000127</v>
      </c>
      <c r="T92" s="35">
        <f t="shared" si="19"/>
        <v>21.658595641646489</v>
      </c>
      <c r="U92" s="36">
        <f t="shared" si="20"/>
        <v>1.3905723905723903</v>
      </c>
      <c r="V92" s="36">
        <f t="shared" si="21"/>
        <v>0.16338028169014082</v>
      </c>
      <c r="W92" s="36">
        <f t="shared" si="22"/>
        <v>0.7461621868401529</v>
      </c>
      <c r="X92" s="36">
        <f t="shared" si="23"/>
        <v>19.356033870527181</v>
      </c>
      <c r="Y92" s="36">
        <f t="shared" si="24"/>
        <v>0.64922239227394551</v>
      </c>
      <c r="Z92" s="36">
        <f t="shared" si="25"/>
        <v>6.5779981232306287E-2</v>
      </c>
      <c r="AA92" s="36">
        <v>0.64559298569450851</v>
      </c>
      <c r="AB92" s="36">
        <v>0.73224043715846998</v>
      </c>
      <c r="AC92" s="37">
        <v>0.31125827814569534</v>
      </c>
      <c r="AD92" s="37">
        <v>0.85000000000000009</v>
      </c>
      <c r="AE92" s="36">
        <f t="shared" si="26"/>
        <v>0.14309764309764311</v>
      </c>
      <c r="AF92" s="37">
        <v>2.21</v>
      </c>
      <c r="AG92" s="36">
        <f t="shared" si="27"/>
        <v>0.37205387205387203</v>
      </c>
      <c r="AH92" s="36">
        <v>3.8200000000000003</v>
      </c>
      <c r="AI92" s="36">
        <f t="shared" si="33"/>
        <v>0.64309764309764306</v>
      </c>
      <c r="AJ92" s="37">
        <v>1.73</v>
      </c>
      <c r="AK92" s="36">
        <f t="shared" si="28"/>
        <v>0.20944309927360774</v>
      </c>
      <c r="AL92" s="17">
        <v>3.68</v>
      </c>
      <c r="AM92" s="36">
        <f t="shared" si="34"/>
        <v>0.44552058111380149</v>
      </c>
      <c r="AN92" s="17">
        <v>5.41</v>
      </c>
      <c r="AO92" s="36">
        <f t="shared" si="35"/>
        <v>0.65496368038740926</v>
      </c>
      <c r="AP92" s="37">
        <v>6.79</v>
      </c>
      <c r="AQ92" s="37">
        <f t="shared" si="29"/>
        <v>0.82203389830508478</v>
      </c>
      <c r="AR92" s="37">
        <v>0.9399999999999995</v>
      </c>
      <c r="AS92" s="37">
        <f t="shared" si="30"/>
        <v>0.11380145278450357</v>
      </c>
    </row>
    <row r="93" spans="1:45" x14ac:dyDescent="0.35">
      <c r="A93" s="32" t="s">
        <v>91</v>
      </c>
      <c r="B93" s="38">
        <v>21.8</v>
      </c>
      <c r="C93" s="38">
        <v>17.3</v>
      </c>
      <c r="D93" s="38">
        <v>8</v>
      </c>
      <c r="E93" s="32">
        <v>5.93</v>
      </c>
      <c r="F93" s="17">
        <v>7.61</v>
      </c>
      <c r="G93" s="32">
        <f t="shared" si="31"/>
        <v>2.91</v>
      </c>
      <c r="H93" s="34">
        <v>1.45</v>
      </c>
      <c r="I93" s="17">
        <v>1.46</v>
      </c>
      <c r="J93" s="32">
        <v>36.65</v>
      </c>
      <c r="K93" s="32">
        <v>25.24</v>
      </c>
      <c r="L93" s="17">
        <v>12.85</v>
      </c>
      <c r="M93" s="17">
        <v>21.11</v>
      </c>
      <c r="N93" s="17">
        <v>23.2</v>
      </c>
      <c r="O93" s="17">
        <v>20.69</v>
      </c>
      <c r="P93" s="17">
        <f t="shared" si="32"/>
        <v>0.60000000000000142</v>
      </c>
      <c r="Q93" s="17">
        <f>'[1]Modern Mass &amp; Volume'!D89/0.001</f>
        <v>49.999999999999822</v>
      </c>
      <c r="R93" s="17">
        <v>164.8</v>
      </c>
      <c r="S93" s="35">
        <f t="shared" si="18"/>
        <v>3.2960000000000118</v>
      </c>
      <c r="T93" s="35">
        <f t="shared" si="19"/>
        <v>21.655716162943495</v>
      </c>
      <c r="U93" s="36">
        <f t="shared" si="20"/>
        <v>1.2833052276559866</v>
      </c>
      <c r="V93" s="36">
        <f t="shared" si="21"/>
        <v>0.12407680945347124</v>
      </c>
      <c r="W93" s="36">
        <f t="shared" si="22"/>
        <v>0.81214697090231414</v>
      </c>
      <c r="X93" s="36">
        <f t="shared" si="23"/>
        <v>17.382199181446108</v>
      </c>
      <c r="Y93" s="36">
        <f t="shared" si="24"/>
        <v>0.72294480595830535</v>
      </c>
      <c r="Z93" s="36">
        <f t="shared" si="25"/>
        <v>7.3249623447775719E-2</v>
      </c>
      <c r="AA93" s="36">
        <v>0.55387931034482762</v>
      </c>
      <c r="AB93" s="36">
        <v>0.99315068493150682</v>
      </c>
      <c r="AC93" s="37">
        <v>0.20283975659229211</v>
      </c>
      <c r="AD93" s="37">
        <v>0.28999999999999992</v>
      </c>
      <c r="AE93" s="36">
        <f t="shared" si="26"/>
        <v>4.890387858347385E-2</v>
      </c>
      <c r="AF93" s="37">
        <v>2.42</v>
      </c>
      <c r="AG93" s="36">
        <f t="shared" si="27"/>
        <v>0.40809443507588533</v>
      </c>
      <c r="AH93" s="36">
        <v>4.09</v>
      </c>
      <c r="AI93" s="36">
        <f t="shared" si="33"/>
        <v>0.6897133220910624</v>
      </c>
      <c r="AJ93" s="59">
        <v>0.30999999999999961</v>
      </c>
      <c r="AK93" s="36">
        <f t="shared" si="28"/>
        <v>4.0735873850197057E-2</v>
      </c>
      <c r="AL93" s="17">
        <v>5.1100000000000003</v>
      </c>
      <c r="AM93" s="36">
        <f t="shared" si="34"/>
        <v>0.67148488830486208</v>
      </c>
      <c r="AN93" s="60">
        <v>5.42</v>
      </c>
      <c r="AO93" s="36">
        <f t="shared" si="35"/>
        <v>0.71222076215505914</v>
      </c>
      <c r="AP93" s="37">
        <v>6.93</v>
      </c>
      <c r="AQ93" s="37">
        <f t="shared" si="29"/>
        <v>0.9106438896189224</v>
      </c>
      <c r="AR93" s="37">
        <v>0.24000000000000021</v>
      </c>
      <c r="AS93" s="37">
        <f t="shared" si="30"/>
        <v>3.1537450722733271E-2</v>
      </c>
    </row>
    <row r="94" spans="1:45" x14ac:dyDescent="0.35">
      <c r="A94" s="32" t="s">
        <v>92</v>
      </c>
      <c r="B94" s="39">
        <v>22</v>
      </c>
      <c r="C94" s="39">
        <v>17.8</v>
      </c>
      <c r="D94" s="39">
        <v>4.33</v>
      </c>
      <c r="E94" s="32">
        <v>6.06</v>
      </c>
      <c r="F94" s="17">
        <v>8.0500000000000007</v>
      </c>
      <c r="G94" s="32">
        <f t="shared" si="31"/>
        <v>2.71</v>
      </c>
      <c r="H94" s="34">
        <v>1.29</v>
      </c>
      <c r="I94" s="17">
        <v>1.42</v>
      </c>
      <c r="J94" s="32">
        <v>38.659999999999997</v>
      </c>
      <c r="K94" s="32">
        <v>25.98</v>
      </c>
      <c r="L94" s="17">
        <v>14.22</v>
      </c>
      <c r="M94" s="17">
        <v>22.12</v>
      </c>
      <c r="N94" s="17">
        <v>23.76</v>
      </c>
      <c r="O94" s="17">
        <v>20.95</v>
      </c>
      <c r="P94" s="17">
        <f t="shared" si="32"/>
        <v>0.67999999999999261</v>
      </c>
      <c r="Q94" s="17">
        <f>'[1]Modern Mass &amp; Volume'!D90/0.001</f>
        <v>49.999999999999822</v>
      </c>
      <c r="R94" s="17">
        <v>159.19999999999999</v>
      </c>
      <c r="S94" s="35">
        <f t="shared" si="18"/>
        <v>3.1840000000000113</v>
      </c>
      <c r="T94" s="35">
        <f t="shared" si="19"/>
        <v>19.776397515527947</v>
      </c>
      <c r="U94" s="36">
        <f t="shared" si="20"/>
        <v>1.3283828382838285</v>
      </c>
      <c r="V94" s="36">
        <f t="shared" si="21"/>
        <v>0.14103472714386969</v>
      </c>
      <c r="W94" s="36">
        <f t="shared" si="22"/>
        <v>0.79248918680687941</v>
      </c>
      <c r="X94" s="36">
        <f t="shared" si="23"/>
        <v>17.458882565959652</v>
      </c>
      <c r="Y94" s="36">
        <f t="shared" si="24"/>
        <v>0.71976946788452401</v>
      </c>
      <c r="Z94" s="36">
        <f t="shared" si="25"/>
        <v>7.2927894435675614E-2</v>
      </c>
      <c r="AA94" s="36">
        <v>0.59848484848484851</v>
      </c>
      <c r="AB94" s="36">
        <v>0.90845070422535223</v>
      </c>
      <c r="AC94" s="37">
        <v>0.26250000000000001</v>
      </c>
      <c r="AD94" s="37">
        <v>0.55000000000000004</v>
      </c>
      <c r="AE94" s="36">
        <f t="shared" si="26"/>
        <v>9.0759075907590775E-2</v>
      </c>
      <c r="AF94" s="37">
        <v>2.58</v>
      </c>
      <c r="AG94" s="36">
        <f t="shared" si="27"/>
        <v>0.42574257425742579</v>
      </c>
      <c r="AH94" s="36">
        <v>4.21</v>
      </c>
      <c r="AI94" s="36">
        <f t="shared" si="33"/>
        <v>0.69471947194719474</v>
      </c>
      <c r="AJ94" s="59">
        <v>1.21</v>
      </c>
      <c r="AK94" s="36">
        <f t="shared" si="28"/>
        <v>0.15031055900621115</v>
      </c>
      <c r="AL94" s="17">
        <v>5.04</v>
      </c>
      <c r="AM94" s="36">
        <f t="shared" si="34"/>
        <v>0.62608695652173907</v>
      </c>
      <c r="AN94" s="60">
        <v>6.25</v>
      </c>
      <c r="AO94" s="36">
        <f t="shared" si="35"/>
        <v>0.77639751552795022</v>
      </c>
      <c r="AP94" s="37">
        <v>7.16</v>
      </c>
      <c r="AQ94" s="37">
        <f t="shared" si="29"/>
        <v>0.8894409937888198</v>
      </c>
      <c r="AR94" s="37">
        <v>0.52000000000000046</v>
      </c>
      <c r="AS94" s="37">
        <f t="shared" si="30"/>
        <v>6.4596273291925521E-2</v>
      </c>
    </row>
    <row r="95" spans="1:45" x14ac:dyDescent="0.35">
      <c r="A95" s="32" t="s">
        <v>93</v>
      </c>
      <c r="B95" s="39">
        <v>22.1</v>
      </c>
      <c r="C95" s="39">
        <v>16.899999999999999</v>
      </c>
      <c r="D95" s="39">
        <v>4.5199999999999996</v>
      </c>
      <c r="E95" s="32">
        <v>5.76</v>
      </c>
      <c r="F95" s="17">
        <v>7.61</v>
      </c>
      <c r="G95" s="32">
        <f t="shared" si="31"/>
        <v>3.02</v>
      </c>
      <c r="H95" s="34">
        <v>1.19</v>
      </c>
      <c r="I95" s="17">
        <v>1.83</v>
      </c>
      <c r="J95" s="32">
        <v>36.270000000000003</v>
      </c>
      <c r="K95" s="32">
        <v>25.91</v>
      </c>
      <c r="L95" s="17">
        <v>12.8</v>
      </c>
      <c r="M95" s="17">
        <v>20.72</v>
      </c>
      <c r="N95" s="17">
        <v>23</v>
      </c>
      <c r="O95" s="17">
        <v>21.08</v>
      </c>
      <c r="P95" s="17">
        <f t="shared" si="32"/>
        <v>0.47000000000000597</v>
      </c>
      <c r="Q95" s="17">
        <f>'[1]Modern Mass &amp; Volume'!D91/0.001</f>
        <v>49.999999999999822</v>
      </c>
      <c r="R95" s="17">
        <v>160.30000000000001</v>
      </c>
      <c r="S95" s="35">
        <f t="shared" si="18"/>
        <v>3.2060000000000115</v>
      </c>
      <c r="T95" s="35">
        <f t="shared" si="19"/>
        <v>21.064388961892249</v>
      </c>
      <c r="U95" s="36">
        <f t="shared" si="20"/>
        <v>1.3211805555555556</v>
      </c>
      <c r="V95" s="36">
        <f t="shared" si="21"/>
        <v>0.13836948391922216</v>
      </c>
      <c r="W95" s="36">
        <f t="shared" si="22"/>
        <v>0.82744743758212891</v>
      </c>
      <c r="X95" s="36">
        <f t="shared" si="23"/>
        <v>18.509183898538737</v>
      </c>
      <c r="Y95" s="36">
        <f t="shared" si="24"/>
        <v>0.67892623917099137</v>
      </c>
      <c r="Z95" s="36">
        <f t="shared" si="25"/>
        <v>6.878961015864575E-2</v>
      </c>
      <c r="AA95" s="36">
        <v>0.55652173913043479</v>
      </c>
      <c r="AB95" s="36">
        <v>0.65027322404371579</v>
      </c>
      <c r="AC95" s="37">
        <v>0.2151898734177215</v>
      </c>
      <c r="AD95" s="37">
        <v>0.44999999999999996</v>
      </c>
      <c r="AE95" s="36">
        <f t="shared" si="26"/>
        <v>7.8125E-2</v>
      </c>
      <c r="AF95" s="37">
        <v>2.5599999999999996</v>
      </c>
      <c r="AG95" s="36">
        <f t="shared" si="27"/>
        <v>0.44444444444444442</v>
      </c>
      <c r="AH95" s="36">
        <v>4.1099999999999994</v>
      </c>
      <c r="AI95" s="36">
        <f t="shared" si="33"/>
        <v>0.71354166666666663</v>
      </c>
      <c r="AJ95" s="37">
        <v>5.0000000000000711E-2</v>
      </c>
      <c r="AK95" s="36">
        <f t="shared" si="28"/>
        <v>6.5703022339028529E-3</v>
      </c>
      <c r="AL95" s="17">
        <v>5.0599999999999996</v>
      </c>
      <c r="AM95" s="36">
        <f t="shared" si="34"/>
        <v>0.66491458607095921</v>
      </c>
      <c r="AN95" s="17">
        <v>5.1100000000000003</v>
      </c>
      <c r="AO95" s="36">
        <f t="shared" si="35"/>
        <v>0.67148488830486208</v>
      </c>
      <c r="AP95" s="37">
        <v>6.67</v>
      </c>
      <c r="AQ95" s="37">
        <f t="shared" si="29"/>
        <v>0.8764783180026281</v>
      </c>
      <c r="AR95" s="37">
        <v>0.51000000000000068</v>
      </c>
      <c r="AS95" s="37">
        <f t="shared" si="30"/>
        <v>6.701708278580823E-2</v>
      </c>
    </row>
    <row r="96" spans="1:45" ht="15" thickBot="1" x14ac:dyDescent="0.4">
      <c r="A96" s="40" t="s">
        <v>94</v>
      </c>
      <c r="B96" s="50">
        <v>18</v>
      </c>
      <c r="C96" s="50">
        <v>14.4</v>
      </c>
      <c r="D96" s="50">
        <v>7.2</v>
      </c>
      <c r="E96" s="40">
        <v>6.5399999999999991</v>
      </c>
      <c r="F96" s="42">
        <v>8.4499999999999993</v>
      </c>
      <c r="G96" s="40">
        <f t="shared" si="31"/>
        <v>2.94</v>
      </c>
      <c r="H96" s="43">
        <v>1.28</v>
      </c>
      <c r="I96" s="42">
        <v>1.66</v>
      </c>
      <c r="J96" s="40">
        <v>42.59</v>
      </c>
      <c r="K96" s="40">
        <v>26.88</v>
      </c>
      <c r="L96" s="42">
        <v>13.69</v>
      </c>
      <c r="M96" s="42">
        <v>23.63</v>
      </c>
      <c r="N96" s="42">
        <v>27.69</v>
      </c>
      <c r="O96" s="42">
        <v>22.88</v>
      </c>
      <c r="P96" s="42">
        <f t="shared" si="32"/>
        <v>1.2100000000000009</v>
      </c>
      <c r="Q96" s="42">
        <f>'[1]Modern Mass &amp; Volume'!D92/0.001</f>
        <v>49.999999999999822</v>
      </c>
      <c r="R96" s="42">
        <v>189.7</v>
      </c>
      <c r="S96" s="44">
        <f t="shared" si="18"/>
        <v>3.7940000000000134</v>
      </c>
      <c r="T96" s="44">
        <f t="shared" si="19"/>
        <v>22.449704142011836</v>
      </c>
      <c r="U96" s="45">
        <f t="shared" si="20"/>
        <v>1.2920489296636086</v>
      </c>
      <c r="V96" s="45">
        <f t="shared" si="21"/>
        <v>0.1274182788525684</v>
      </c>
      <c r="W96" s="45">
        <f t="shared" si="22"/>
        <v>0.77067839241445468</v>
      </c>
      <c r="X96" s="45">
        <f t="shared" si="23"/>
        <v>16.964883775534158</v>
      </c>
      <c r="Y96" s="45">
        <f t="shared" si="24"/>
        <v>0.74072836458105973</v>
      </c>
      <c r="Z96" s="45">
        <f t="shared" si="25"/>
        <v>7.5051474656806075E-2</v>
      </c>
      <c r="AA96" s="45">
        <v>0.4944023113037197</v>
      </c>
      <c r="AB96" s="45">
        <v>0.77108433734939763</v>
      </c>
      <c r="AC96" s="46">
        <v>0.23163841807909605</v>
      </c>
      <c r="AD96" s="46">
        <v>1.29</v>
      </c>
      <c r="AE96" s="45">
        <f t="shared" si="26"/>
        <v>0.19724770642201839</v>
      </c>
      <c r="AF96" s="46">
        <v>3.28</v>
      </c>
      <c r="AG96" s="45">
        <f t="shared" si="27"/>
        <v>0.50152905198776765</v>
      </c>
      <c r="AH96" s="45">
        <v>4.26</v>
      </c>
      <c r="AI96" s="45">
        <f t="shared" si="33"/>
        <v>0.65137614678899092</v>
      </c>
      <c r="AJ96" s="62">
        <v>0.12999999999999989</v>
      </c>
      <c r="AK96" s="45">
        <f t="shared" si="28"/>
        <v>1.5384615384615373E-2</v>
      </c>
      <c r="AL96" s="42">
        <v>5.23</v>
      </c>
      <c r="AM96" s="45">
        <f t="shared" si="34"/>
        <v>0.61893491124260369</v>
      </c>
      <c r="AN96" s="63">
        <v>5.36</v>
      </c>
      <c r="AO96" s="45">
        <f t="shared" si="35"/>
        <v>0.63431952662721902</v>
      </c>
      <c r="AP96" s="46">
        <v>7.11</v>
      </c>
      <c r="AQ96" s="46">
        <f t="shared" si="29"/>
        <v>0.84142011834319541</v>
      </c>
      <c r="AR96" s="46">
        <v>0.95999999999999908</v>
      </c>
      <c r="AS96" s="46">
        <f t="shared" si="30"/>
        <v>0.1136094674556212</v>
      </c>
    </row>
    <row r="97" spans="1:45" x14ac:dyDescent="0.35">
      <c r="A97" s="32" t="s">
        <v>95</v>
      </c>
      <c r="B97" s="39">
        <v>29.2</v>
      </c>
      <c r="C97" s="39">
        <v>25.4</v>
      </c>
      <c r="D97" s="39">
        <v>9.1</v>
      </c>
      <c r="E97" s="32">
        <v>7.87</v>
      </c>
      <c r="F97" s="17">
        <v>9.31</v>
      </c>
      <c r="G97" s="32">
        <f t="shared" si="31"/>
        <v>3.55</v>
      </c>
      <c r="H97" s="48">
        <v>1.96</v>
      </c>
      <c r="I97" s="17">
        <v>1.59</v>
      </c>
      <c r="J97" s="32">
        <v>50</v>
      </c>
      <c r="K97" s="32">
        <v>28.91</v>
      </c>
      <c r="L97" s="17">
        <v>17.309999999999999</v>
      </c>
      <c r="M97" s="17">
        <v>29.7</v>
      </c>
      <c r="N97" s="17">
        <v>30.95</v>
      </c>
      <c r="O97" s="17">
        <v>25.62</v>
      </c>
      <c r="P97" s="17">
        <f t="shared" si="32"/>
        <v>1.740000000000002</v>
      </c>
      <c r="Q97" s="17">
        <f>'[1]Modern Mass &amp; Volume'!D93/0.001</f>
        <v>99.999999999999645</v>
      </c>
      <c r="R97" s="17">
        <v>274.5</v>
      </c>
      <c r="S97" s="35">
        <f t="shared" si="18"/>
        <v>2.7450000000000099</v>
      </c>
      <c r="T97" s="35">
        <f t="shared" si="19"/>
        <v>29.484425349087001</v>
      </c>
      <c r="U97" s="36">
        <f t="shared" si="20"/>
        <v>1.1829733163913596</v>
      </c>
      <c r="V97" s="36">
        <f t="shared" si="21"/>
        <v>8.3818393480791648E-2</v>
      </c>
      <c r="W97" s="36">
        <f t="shared" si="22"/>
        <v>0.68241032787086608</v>
      </c>
      <c r="X97" s="36">
        <f t="shared" si="23"/>
        <v>16.715761999999998</v>
      </c>
      <c r="Y97" s="36">
        <f t="shared" si="24"/>
        <v>0.75176773959566867</v>
      </c>
      <c r="Z97" s="36">
        <f t="shared" si="25"/>
        <v>7.6169997199957915E-2</v>
      </c>
      <c r="AA97" s="36">
        <v>0.55928917609046847</v>
      </c>
      <c r="AB97" s="36">
        <v>1.2327044025157232</v>
      </c>
      <c r="AC97" s="37">
        <v>0.70715835140997818</v>
      </c>
      <c r="AD97" s="37">
        <v>2.1100000000000003</v>
      </c>
      <c r="AE97" s="36">
        <f t="shared" si="26"/>
        <v>0.26810673443456168</v>
      </c>
      <c r="AF97" s="37">
        <v>2.9000000000000004</v>
      </c>
      <c r="AG97" s="36">
        <f t="shared" si="27"/>
        <v>0.36848792884371034</v>
      </c>
      <c r="AH97" s="36">
        <v>4.3</v>
      </c>
      <c r="AI97" s="36">
        <f t="shared" si="33"/>
        <v>0.54637865311308764</v>
      </c>
      <c r="AJ97" s="59">
        <v>0.11000000000000032</v>
      </c>
      <c r="AK97" s="36">
        <f t="shared" si="28"/>
        <v>1.1815252416756209E-2</v>
      </c>
      <c r="AL97" s="17">
        <v>4.17</v>
      </c>
      <c r="AM97" s="36">
        <f t="shared" si="34"/>
        <v>0.44790547798066593</v>
      </c>
      <c r="AN97" s="60">
        <v>4.28</v>
      </c>
      <c r="AO97" s="36">
        <f t="shared" si="35"/>
        <v>0.45972073039742212</v>
      </c>
      <c r="AP97" s="37">
        <v>7.2799999999999994</v>
      </c>
      <c r="AQ97" s="37">
        <f t="shared" si="29"/>
        <v>0.78195488721804496</v>
      </c>
      <c r="AR97" s="37">
        <v>1.5500000000000007</v>
      </c>
      <c r="AS97" s="37">
        <f t="shared" si="30"/>
        <v>0.16648764769065527</v>
      </c>
    </row>
    <row r="98" spans="1:45" x14ac:dyDescent="0.35">
      <c r="A98" s="32" t="s">
        <v>96</v>
      </c>
      <c r="B98" s="33">
        <v>46</v>
      </c>
      <c r="C98" s="33">
        <v>38.700000000000003</v>
      </c>
      <c r="D98" s="33">
        <v>15.3</v>
      </c>
      <c r="E98" s="32">
        <v>8.5500000000000007</v>
      </c>
      <c r="F98" s="17">
        <v>10.16</v>
      </c>
      <c r="G98" s="32">
        <f t="shared" si="31"/>
        <v>3.85</v>
      </c>
      <c r="H98" s="34">
        <v>2.41</v>
      </c>
      <c r="I98" s="17">
        <v>1.44</v>
      </c>
      <c r="J98" s="32">
        <v>58.8</v>
      </c>
      <c r="K98" s="32">
        <v>31.89</v>
      </c>
      <c r="L98" s="17">
        <v>19.25</v>
      </c>
      <c r="M98" s="17">
        <v>30.28</v>
      </c>
      <c r="N98" s="17">
        <v>37.15</v>
      </c>
      <c r="O98" s="17">
        <v>26.29</v>
      </c>
      <c r="P98" s="17">
        <f t="shared" si="32"/>
        <v>2.3999999999999986</v>
      </c>
      <c r="Q98" s="17">
        <f>'[1]Modern Mass &amp; Volume'!D94/0.001</f>
        <v>99.999999999999645</v>
      </c>
      <c r="R98" s="17">
        <v>343.3</v>
      </c>
      <c r="S98" s="35">
        <f t="shared" si="18"/>
        <v>3.4330000000000123</v>
      </c>
      <c r="T98" s="35">
        <f t="shared" si="19"/>
        <v>33.789370078740156</v>
      </c>
      <c r="U98" s="36">
        <f t="shared" si="20"/>
        <v>1.1883040935672513</v>
      </c>
      <c r="V98" s="36">
        <f t="shared" si="21"/>
        <v>8.6050240513094567E-2</v>
      </c>
      <c r="W98" s="36">
        <f t="shared" si="22"/>
        <v>0.67688907307639168</v>
      </c>
      <c r="X98" s="36">
        <f t="shared" si="23"/>
        <v>17.295443877551023</v>
      </c>
      <c r="Y98" s="36">
        <f t="shared" si="24"/>
        <v>0.72657115384416082</v>
      </c>
      <c r="Z98" s="36">
        <f t="shared" si="25"/>
        <v>7.361704930786947E-2</v>
      </c>
      <c r="AA98" s="36">
        <v>0.51816958277254377</v>
      </c>
      <c r="AB98" s="36">
        <v>1.6736111111111114</v>
      </c>
      <c r="AC98" s="37">
        <v>0.54611211573236884</v>
      </c>
      <c r="AD98" s="37">
        <v>1.87</v>
      </c>
      <c r="AE98" s="36">
        <f t="shared" si="26"/>
        <v>0.21871345029239767</v>
      </c>
      <c r="AF98" s="37">
        <v>3.39</v>
      </c>
      <c r="AG98" s="36">
        <f t="shared" si="27"/>
        <v>0.39649122807017539</v>
      </c>
      <c r="AH98" s="36">
        <v>4.8499999999999996</v>
      </c>
      <c r="AI98" s="36">
        <f t="shared" si="33"/>
        <v>0.56725146198830401</v>
      </c>
      <c r="AJ98" s="37">
        <v>0.75</v>
      </c>
      <c r="AK98" s="36">
        <f t="shared" si="28"/>
        <v>7.3818897637795269E-2</v>
      </c>
      <c r="AL98" s="17">
        <v>4.2</v>
      </c>
      <c r="AM98" s="36">
        <f t="shared" si="34"/>
        <v>0.41338582677165353</v>
      </c>
      <c r="AN98" s="17">
        <v>4.95</v>
      </c>
      <c r="AO98" s="36">
        <f t="shared" si="35"/>
        <v>0.48720472440944884</v>
      </c>
      <c r="AP98" s="37">
        <v>7.7</v>
      </c>
      <c r="AQ98" s="37">
        <f t="shared" si="29"/>
        <v>0.75787401574803148</v>
      </c>
      <c r="AR98" s="37">
        <v>1.7400000000000002</v>
      </c>
      <c r="AS98" s="37">
        <f t="shared" si="30"/>
        <v>0.17125984251968507</v>
      </c>
    </row>
    <row r="99" spans="1:45" x14ac:dyDescent="0.35">
      <c r="A99" s="32" t="s">
        <v>97</v>
      </c>
      <c r="B99" s="33">
        <v>40.700000000000003</v>
      </c>
      <c r="C99" s="33">
        <v>35</v>
      </c>
      <c r="D99" s="33">
        <v>14.8</v>
      </c>
      <c r="E99" s="32">
        <v>8.77</v>
      </c>
      <c r="F99" s="17">
        <v>10.47</v>
      </c>
      <c r="G99" s="32">
        <f t="shared" si="31"/>
        <v>3.99</v>
      </c>
      <c r="H99" s="34">
        <v>2.25</v>
      </c>
      <c r="I99" s="17">
        <v>1.74</v>
      </c>
      <c r="J99" s="32">
        <v>61.49</v>
      </c>
      <c r="K99" s="32">
        <v>33.549999999999997</v>
      </c>
      <c r="L99" s="17">
        <v>22.1</v>
      </c>
      <c r="M99" s="17">
        <v>31.57</v>
      </c>
      <c r="N99" s="17">
        <v>36.450000000000003</v>
      </c>
      <c r="O99" s="17">
        <v>27.8</v>
      </c>
      <c r="P99" s="17">
        <f t="shared" si="32"/>
        <v>2.9399999999999977</v>
      </c>
      <c r="Q99" s="17">
        <f>'[1]Modern Mass &amp; Volume'!D95/0.001</f>
        <v>99.999999999999645</v>
      </c>
      <c r="R99" s="17">
        <v>367.2</v>
      </c>
      <c r="S99" s="35">
        <f t="shared" si="18"/>
        <v>3.672000000000013</v>
      </c>
      <c r="T99" s="35">
        <f t="shared" si="19"/>
        <v>35.071633237822347</v>
      </c>
      <c r="U99" s="36">
        <f t="shared" si="20"/>
        <v>1.1938426453819841</v>
      </c>
      <c r="V99" s="36">
        <f t="shared" si="21"/>
        <v>8.8357588357588404E-2</v>
      </c>
      <c r="W99" s="36">
        <f t="shared" si="22"/>
        <v>0.66966595115108707</v>
      </c>
      <c r="X99" s="36">
        <f t="shared" si="23"/>
        <v>18.305456171735237</v>
      </c>
      <c r="Y99" s="36">
        <f t="shared" si="24"/>
        <v>0.68648224313374018</v>
      </c>
      <c r="Z99" s="36">
        <f t="shared" si="25"/>
        <v>6.9555193423757655E-2</v>
      </c>
      <c r="AA99" s="36">
        <v>0.6063100137174211</v>
      </c>
      <c r="AB99" s="36">
        <v>1.2931034482758621</v>
      </c>
      <c r="AC99" s="37">
        <v>0.70622568093385218</v>
      </c>
      <c r="AD99" s="37">
        <v>2.31</v>
      </c>
      <c r="AE99" s="36">
        <f t="shared" si="26"/>
        <v>0.26339794754846069</v>
      </c>
      <c r="AF99" s="37">
        <v>2.62</v>
      </c>
      <c r="AG99" s="36">
        <f t="shared" si="27"/>
        <v>0.29874572405929306</v>
      </c>
      <c r="AH99" s="36">
        <v>4.3099999999999996</v>
      </c>
      <c r="AI99" s="36">
        <f t="shared" si="33"/>
        <v>0.49144811858608894</v>
      </c>
      <c r="AJ99" s="37">
        <v>0.50999999999999979</v>
      </c>
      <c r="AK99" s="36">
        <f t="shared" si="28"/>
        <v>4.8710601719197687E-2</v>
      </c>
      <c r="AL99" s="17">
        <v>4.1100000000000003</v>
      </c>
      <c r="AM99" s="36">
        <f t="shared" si="34"/>
        <v>0.39255014326647564</v>
      </c>
      <c r="AN99" s="17">
        <v>4.62</v>
      </c>
      <c r="AO99" s="36">
        <f t="shared" si="35"/>
        <v>0.44126074498567336</v>
      </c>
      <c r="AP99" s="37">
        <v>8.31</v>
      </c>
      <c r="AQ99" s="37">
        <f t="shared" si="29"/>
        <v>0.79369627507163321</v>
      </c>
      <c r="AR99" s="37">
        <v>1.8100000000000005</v>
      </c>
      <c r="AS99" s="37">
        <f t="shared" si="30"/>
        <v>0.17287488061127032</v>
      </c>
    </row>
    <row r="100" spans="1:45" x14ac:dyDescent="0.35">
      <c r="A100" s="32" t="s">
        <v>98</v>
      </c>
      <c r="B100" s="33">
        <v>32.200000000000003</v>
      </c>
      <c r="C100" s="33">
        <v>27.5</v>
      </c>
      <c r="D100" s="33">
        <v>11.4</v>
      </c>
      <c r="E100" s="32">
        <v>7.54</v>
      </c>
      <c r="F100" s="17">
        <v>9.2799999999999994</v>
      </c>
      <c r="G100" s="32">
        <f t="shared" si="31"/>
        <v>2.99</v>
      </c>
      <c r="H100" s="34">
        <v>1.71</v>
      </c>
      <c r="I100" s="17">
        <v>1.28</v>
      </c>
      <c r="J100" s="32">
        <v>47.65</v>
      </c>
      <c r="K100" s="32">
        <v>30.01</v>
      </c>
      <c r="L100" s="17">
        <v>17.739999999999998</v>
      </c>
      <c r="M100" s="17">
        <v>27.99</v>
      </c>
      <c r="N100" s="17">
        <v>27.66</v>
      </c>
      <c r="O100" s="17">
        <v>24.29</v>
      </c>
      <c r="P100" s="17">
        <f t="shared" si="32"/>
        <v>2.25</v>
      </c>
      <c r="Q100" s="17">
        <f>'[1]Modern Mass &amp; Volume'!D96/0.001</f>
        <v>99.999999999999645</v>
      </c>
      <c r="R100" s="17">
        <v>215.3</v>
      </c>
      <c r="S100" s="35">
        <f t="shared" si="18"/>
        <v>2.1530000000000076</v>
      </c>
      <c r="T100" s="35">
        <f t="shared" si="19"/>
        <v>23.200431034482762</v>
      </c>
      <c r="U100" s="36">
        <f t="shared" si="20"/>
        <v>1.2307692307692306</v>
      </c>
      <c r="V100" s="36">
        <f t="shared" si="21"/>
        <v>0.10344827586206892</v>
      </c>
      <c r="W100" s="36">
        <f t="shared" si="22"/>
        <v>0.68099446629470417</v>
      </c>
      <c r="X100" s="36">
        <f t="shared" si="23"/>
        <v>18.900316894018889</v>
      </c>
      <c r="Y100" s="36">
        <f t="shared" si="24"/>
        <v>0.66487618619431021</v>
      </c>
      <c r="Z100" s="36">
        <f t="shared" si="25"/>
        <v>6.7366042160810879E-2</v>
      </c>
      <c r="AA100" s="36">
        <v>0.64135936370209679</v>
      </c>
      <c r="AB100" s="36">
        <v>1.3359375</v>
      </c>
      <c r="AC100" s="37">
        <v>0.61456102783725908</v>
      </c>
      <c r="AD100" s="37">
        <v>1.9</v>
      </c>
      <c r="AE100" s="36">
        <f t="shared" si="26"/>
        <v>0.25198938992042441</v>
      </c>
      <c r="AF100" s="37">
        <v>2.21</v>
      </c>
      <c r="AG100" s="36">
        <f t="shared" si="27"/>
        <v>0.29310344827586204</v>
      </c>
      <c r="AH100" s="36">
        <v>3.81</v>
      </c>
      <c r="AI100" s="36">
        <f t="shared" si="33"/>
        <v>0.50530503978779839</v>
      </c>
      <c r="AJ100" s="37">
        <v>0.96999999999999975</v>
      </c>
      <c r="AK100" s="36">
        <f t="shared" si="28"/>
        <v>0.1045258620689655</v>
      </c>
      <c r="AL100" s="17">
        <v>3.33</v>
      </c>
      <c r="AM100" s="36">
        <f t="shared" si="34"/>
        <v>0.35883620689655177</v>
      </c>
      <c r="AN100" s="17">
        <v>4.3</v>
      </c>
      <c r="AO100" s="36">
        <f t="shared" si="35"/>
        <v>0.46336206896551724</v>
      </c>
      <c r="AP100" s="37">
        <v>7.4399999999999995</v>
      </c>
      <c r="AQ100" s="37">
        <f t="shared" si="29"/>
        <v>0.80172413793103448</v>
      </c>
      <c r="AR100" s="37">
        <v>1.4399999999999995</v>
      </c>
      <c r="AS100" s="37">
        <f t="shared" si="30"/>
        <v>0.1551724137931034</v>
      </c>
    </row>
    <row r="101" spans="1:45" x14ac:dyDescent="0.35">
      <c r="A101" s="32" t="s">
        <v>99</v>
      </c>
      <c r="B101" s="33">
        <v>21</v>
      </c>
      <c r="C101" s="33">
        <v>17</v>
      </c>
      <c r="D101" s="33"/>
      <c r="E101" s="32">
        <v>5.0599999999999996</v>
      </c>
      <c r="F101" s="17">
        <v>5.97</v>
      </c>
      <c r="G101" s="32">
        <f t="shared" si="31"/>
        <v>1.96</v>
      </c>
      <c r="H101" s="34">
        <v>0.92</v>
      </c>
      <c r="I101" s="17">
        <v>1.04</v>
      </c>
      <c r="J101" s="32">
        <v>20.25</v>
      </c>
      <c r="K101" s="32">
        <v>18.670000000000002</v>
      </c>
      <c r="L101" s="17">
        <v>8.34</v>
      </c>
      <c r="M101" s="17">
        <v>18.489999999999998</v>
      </c>
      <c r="N101" s="17">
        <v>11.3</v>
      </c>
      <c r="O101" s="17">
        <v>15.91</v>
      </c>
      <c r="P101" s="17">
        <f t="shared" si="32"/>
        <v>0.60999999999999943</v>
      </c>
      <c r="Q101" s="17">
        <f>'[1]Modern Mass &amp; Volume'!D97/0.001</f>
        <v>19.999999999999574</v>
      </c>
      <c r="R101" s="17">
        <v>59.7</v>
      </c>
      <c r="S101" s="35">
        <f t="shared" si="18"/>
        <v>2.9850000000000638</v>
      </c>
      <c r="T101" s="35">
        <f t="shared" si="19"/>
        <v>10.000000000000002</v>
      </c>
      <c r="U101" s="36">
        <f t="shared" si="20"/>
        <v>1.1798418972332017</v>
      </c>
      <c r="V101" s="36">
        <f t="shared" si="21"/>
        <v>8.2502266545784242E-2</v>
      </c>
      <c r="W101" s="36">
        <f t="shared" si="22"/>
        <v>0.67034778636264325</v>
      </c>
      <c r="X101" s="36">
        <f t="shared" si="23"/>
        <v>17.21327901234568</v>
      </c>
      <c r="Y101" s="36">
        <f t="shared" si="24"/>
        <v>0.73003932634487245</v>
      </c>
      <c r="Z101" s="36">
        <f t="shared" si="25"/>
        <v>7.3968448650717375E-2</v>
      </c>
      <c r="AA101" s="36">
        <v>0.73805309734513269</v>
      </c>
      <c r="AB101" s="36">
        <v>0.88461538461538458</v>
      </c>
      <c r="AC101" s="37">
        <v>0.62700964630225087</v>
      </c>
      <c r="AD101" s="37">
        <v>1.05</v>
      </c>
      <c r="AE101" s="36">
        <f t="shared" si="26"/>
        <v>0.20750988142292492</v>
      </c>
      <c r="AF101" s="37">
        <v>1.29</v>
      </c>
      <c r="AG101" s="36">
        <f t="shared" si="27"/>
        <v>0.25494071146245062</v>
      </c>
      <c r="AH101" s="36">
        <v>2.59</v>
      </c>
      <c r="AI101" s="36">
        <f t="shared" si="33"/>
        <v>0.51185770750988147</v>
      </c>
      <c r="AJ101" s="37">
        <v>0.56000000000000005</v>
      </c>
      <c r="AK101" s="36">
        <f t="shared" si="28"/>
        <v>9.3802345058626474E-2</v>
      </c>
      <c r="AL101" s="17">
        <v>2.15</v>
      </c>
      <c r="AM101" s="36">
        <f t="shared" si="34"/>
        <v>0.36013400335008378</v>
      </c>
      <c r="AN101" s="17">
        <v>2.71</v>
      </c>
      <c r="AO101" s="36">
        <f t="shared" si="35"/>
        <v>0.45393634840871022</v>
      </c>
      <c r="AP101" s="37">
        <v>4.8299999999999992</v>
      </c>
      <c r="AQ101" s="37">
        <f t="shared" si="29"/>
        <v>0.80904522613065322</v>
      </c>
      <c r="AR101" s="37">
        <v>0.91000000000000014</v>
      </c>
      <c r="AS101" s="37">
        <f t="shared" si="30"/>
        <v>0.15242881072026804</v>
      </c>
    </row>
    <row r="102" spans="1:45" x14ac:dyDescent="0.35">
      <c r="A102" s="32" t="s">
        <v>100</v>
      </c>
      <c r="B102" s="38">
        <v>30.3</v>
      </c>
      <c r="C102" s="38">
        <v>25</v>
      </c>
      <c r="D102" s="38"/>
      <c r="E102" s="32">
        <v>6.57</v>
      </c>
      <c r="F102" s="17">
        <v>7.68</v>
      </c>
      <c r="G102" s="32">
        <f t="shared" si="31"/>
        <v>3.13</v>
      </c>
      <c r="H102" s="34">
        <v>1.84</v>
      </c>
      <c r="I102" s="17">
        <v>1.29</v>
      </c>
      <c r="J102" s="32">
        <v>34.39</v>
      </c>
      <c r="K102" s="32">
        <v>24.2</v>
      </c>
      <c r="L102" s="17">
        <v>12.52</v>
      </c>
      <c r="M102" s="17">
        <v>24.95</v>
      </c>
      <c r="N102" s="17">
        <v>20.5</v>
      </c>
      <c r="O102" s="17">
        <v>20.89</v>
      </c>
      <c r="P102" s="17">
        <f t="shared" si="32"/>
        <v>1.3700000000000045</v>
      </c>
      <c r="Q102" s="17">
        <f>'[1]Modern Mass &amp; Volume'!D98/0.001</f>
        <v>49.999999999999822</v>
      </c>
      <c r="R102" s="17">
        <v>159.80000000000001</v>
      </c>
      <c r="S102" s="35">
        <f t="shared" si="18"/>
        <v>3.1960000000000117</v>
      </c>
      <c r="T102" s="35">
        <f t="shared" si="19"/>
        <v>20.807291666666668</v>
      </c>
      <c r="U102" s="36">
        <f t="shared" si="20"/>
        <v>1.1689497716894977</v>
      </c>
      <c r="V102" s="36">
        <f t="shared" si="21"/>
        <v>7.7894736842105225E-2</v>
      </c>
      <c r="W102" s="36">
        <f t="shared" si="22"/>
        <v>0.68156234145104011</v>
      </c>
      <c r="X102" s="36">
        <f t="shared" si="23"/>
        <v>17.029369002617038</v>
      </c>
      <c r="Y102" s="36">
        <f t="shared" si="24"/>
        <v>0.73792344345982508</v>
      </c>
      <c r="Z102" s="36">
        <f t="shared" si="25"/>
        <v>7.4767276728779197E-2</v>
      </c>
      <c r="AA102" s="36">
        <v>0.61073170731707316</v>
      </c>
      <c r="AB102" s="36">
        <v>1.4263565891472869</v>
      </c>
      <c r="AC102" s="37">
        <v>0.73809523809523814</v>
      </c>
      <c r="AD102" s="37">
        <v>1.74</v>
      </c>
      <c r="AE102" s="36">
        <f t="shared" si="26"/>
        <v>0.26484018264840181</v>
      </c>
      <c r="AF102" s="37">
        <v>2.5099999999999998</v>
      </c>
      <c r="AG102" s="36">
        <f t="shared" si="27"/>
        <v>0.38203957382039566</v>
      </c>
      <c r="AH102" s="36">
        <v>3.74</v>
      </c>
      <c r="AI102" s="36">
        <f t="shared" si="33"/>
        <v>0.56925418569254183</v>
      </c>
      <c r="AJ102" s="37">
        <v>0.58999999999999986</v>
      </c>
      <c r="AK102" s="36">
        <f t="shared" si="28"/>
        <v>7.6822916666666657E-2</v>
      </c>
      <c r="AL102" s="17">
        <v>2.91</v>
      </c>
      <c r="AM102" s="36">
        <f t="shared" si="34"/>
        <v>0.37890625000000006</v>
      </c>
      <c r="AN102" s="17">
        <v>3.5</v>
      </c>
      <c r="AO102" s="36">
        <f t="shared" si="35"/>
        <v>0.45572916666666669</v>
      </c>
      <c r="AP102" s="37">
        <v>5.9700000000000006</v>
      </c>
      <c r="AQ102" s="37">
        <f t="shared" si="29"/>
        <v>0.77734375000000011</v>
      </c>
      <c r="AR102" s="37">
        <v>1.3599999999999994</v>
      </c>
      <c r="AS102" s="37">
        <f t="shared" si="30"/>
        <v>0.17708333333333326</v>
      </c>
    </row>
    <row r="103" spans="1:45" x14ac:dyDescent="0.35">
      <c r="A103" s="32" t="s">
        <v>101</v>
      </c>
      <c r="B103" s="38">
        <v>22.1</v>
      </c>
      <c r="C103" s="38">
        <v>18.3</v>
      </c>
      <c r="D103" s="38"/>
      <c r="E103" s="32">
        <v>5.3900000000000006</v>
      </c>
      <c r="F103" s="17">
        <v>6.58</v>
      </c>
      <c r="G103" s="32">
        <f t="shared" si="31"/>
        <v>2.3200000000000003</v>
      </c>
      <c r="H103" s="34">
        <v>1.27</v>
      </c>
      <c r="I103" s="17">
        <v>1.05</v>
      </c>
      <c r="J103" s="32">
        <v>24.29</v>
      </c>
      <c r="K103" s="32">
        <v>20.89</v>
      </c>
      <c r="L103" s="17">
        <v>9.66</v>
      </c>
      <c r="M103" s="17">
        <v>20.68</v>
      </c>
      <c r="N103" s="17">
        <v>13.86</v>
      </c>
      <c r="O103" s="17">
        <v>17.11</v>
      </c>
      <c r="P103" s="17">
        <f t="shared" si="32"/>
        <v>0.76999999999999957</v>
      </c>
      <c r="Q103" s="17">
        <f>'[1]Modern Mass &amp; Volume'!D99/0.001</f>
        <v>19.999999999999574</v>
      </c>
      <c r="R103" s="17">
        <v>87.4</v>
      </c>
      <c r="S103" s="35">
        <f t="shared" si="18"/>
        <v>4.3700000000000934</v>
      </c>
      <c r="T103" s="35">
        <f t="shared" si="19"/>
        <v>13.282674772036476</v>
      </c>
      <c r="U103" s="36">
        <f t="shared" si="20"/>
        <v>1.2207792207792207</v>
      </c>
      <c r="V103" s="36">
        <f t="shared" si="21"/>
        <v>9.9415204678362526E-2</v>
      </c>
      <c r="W103" s="36">
        <f t="shared" si="22"/>
        <v>0.68487743259779732</v>
      </c>
      <c r="X103" s="36">
        <f t="shared" si="23"/>
        <v>17.965916014820916</v>
      </c>
      <c r="Y103" s="36">
        <f t="shared" si="24"/>
        <v>0.69945615931815519</v>
      </c>
      <c r="Z103" s="36">
        <f t="shared" si="25"/>
        <v>7.086972596803906E-2</v>
      </c>
      <c r="AA103" s="36">
        <v>0.69696969696969702</v>
      </c>
      <c r="AB103" s="36">
        <v>1.2095238095238094</v>
      </c>
      <c r="AC103" s="37">
        <v>0.63829787234042556</v>
      </c>
      <c r="AD103" s="37">
        <v>1.24</v>
      </c>
      <c r="AE103" s="36">
        <f t="shared" si="26"/>
        <v>0.23005565862708718</v>
      </c>
      <c r="AF103" s="37">
        <v>2.0700000000000003</v>
      </c>
      <c r="AG103" s="36">
        <f t="shared" si="27"/>
        <v>0.38404452690166979</v>
      </c>
      <c r="AH103" s="36">
        <v>3.2</v>
      </c>
      <c r="AI103" s="36">
        <f t="shared" si="33"/>
        <v>0.59369202226345086</v>
      </c>
      <c r="AJ103" s="37">
        <v>0.25999999999999979</v>
      </c>
      <c r="AK103" s="36">
        <f t="shared" si="28"/>
        <v>3.9513677811550116E-2</v>
      </c>
      <c r="AL103" s="17">
        <v>2.74</v>
      </c>
      <c r="AM103" s="36">
        <f t="shared" si="34"/>
        <v>0.4164133738601824</v>
      </c>
      <c r="AN103" s="17">
        <v>3</v>
      </c>
      <c r="AO103" s="36">
        <f t="shared" si="35"/>
        <v>0.45592705167173253</v>
      </c>
      <c r="AP103" s="37">
        <v>5.1499999999999995</v>
      </c>
      <c r="AQ103" s="37">
        <f t="shared" si="29"/>
        <v>0.78267477203647406</v>
      </c>
      <c r="AR103" s="37">
        <v>1.0200000000000005</v>
      </c>
      <c r="AS103" s="37">
        <f t="shared" si="30"/>
        <v>0.15501519756838913</v>
      </c>
    </row>
    <row r="104" spans="1:45" x14ac:dyDescent="0.35">
      <c r="A104" s="32" t="s">
        <v>102</v>
      </c>
      <c r="B104" s="39">
        <v>36.6</v>
      </c>
      <c r="C104" s="39">
        <v>31.8</v>
      </c>
      <c r="D104" s="39">
        <v>11.4</v>
      </c>
      <c r="E104" s="32">
        <v>6.88</v>
      </c>
      <c r="F104" s="17">
        <v>7.88</v>
      </c>
      <c r="G104" s="32">
        <f t="shared" si="31"/>
        <v>2.85</v>
      </c>
      <c r="H104" s="34">
        <v>1.6</v>
      </c>
      <c r="I104" s="17">
        <v>1.25</v>
      </c>
      <c r="J104" s="32">
        <v>35.840000000000003</v>
      </c>
      <c r="K104" s="32">
        <v>28.81</v>
      </c>
      <c r="L104" s="17">
        <v>13.86</v>
      </c>
      <c r="M104" s="17">
        <v>23.78</v>
      </c>
      <c r="N104" s="17">
        <v>20.64</v>
      </c>
      <c r="O104" s="17">
        <v>19.809999999999999</v>
      </c>
      <c r="P104" s="17">
        <f t="shared" si="32"/>
        <v>1.3400000000000034</v>
      </c>
      <c r="Q104" s="17">
        <f>'[1]Modern Mass &amp; Volume'!D100/0.001</f>
        <v>49.999999999999822</v>
      </c>
      <c r="R104" s="17">
        <v>154.6</v>
      </c>
      <c r="S104" s="35">
        <f t="shared" si="18"/>
        <v>3.0920000000000107</v>
      </c>
      <c r="T104" s="35">
        <f t="shared" si="19"/>
        <v>19.619289340101524</v>
      </c>
      <c r="U104" s="36">
        <f t="shared" si="20"/>
        <v>1.1453488372093024</v>
      </c>
      <c r="V104" s="36">
        <f t="shared" si="21"/>
        <v>6.7750677506775075E-2</v>
      </c>
      <c r="W104" s="36">
        <f t="shared" si="22"/>
        <v>0.6610789753275883</v>
      </c>
      <c r="X104" s="36">
        <f t="shared" si="23"/>
        <v>23.158931361607138</v>
      </c>
      <c r="Y104" s="36">
        <f t="shared" si="24"/>
        <v>0.54261444183869789</v>
      </c>
      <c r="Z104" s="36">
        <f t="shared" si="25"/>
        <v>5.4978337508523323E-2</v>
      </c>
      <c r="AA104" s="36">
        <v>0.67151162790697672</v>
      </c>
      <c r="AB104" s="36">
        <v>1.28</v>
      </c>
      <c r="AC104" s="37">
        <v>0.80104712041884818</v>
      </c>
      <c r="AD104" s="37">
        <v>1.45</v>
      </c>
      <c r="AE104" s="36">
        <f t="shared" si="26"/>
        <v>0.21075581395348836</v>
      </c>
      <c r="AF104" s="37">
        <v>2.27</v>
      </c>
      <c r="AG104" s="36">
        <f t="shared" si="27"/>
        <v>0.32994186046511631</v>
      </c>
      <c r="AH104" s="36">
        <v>3.7</v>
      </c>
      <c r="AI104" s="36">
        <f t="shared" si="33"/>
        <v>0.53779069767441867</v>
      </c>
      <c r="AJ104" s="37">
        <v>5.0000000000000266E-2</v>
      </c>
      <c r="AK104" s="36">
        <f t="shared" si="28"/>
        <v>6.3451776649746531E-3</v>
      </c>
      <c r="AL104" s="17">
        <v>3.09</v>
      </c>
      <c r="AM104" s="36">
        <f t="shared" si="34"/>
        <v>0.39213197969543145</v>
      </c>
      <c r="AN104" s="17">
        <v>3.14</v>
      </c>
      <c r="AO104" s="36">
        <f t="shared" si="35"/>
        <v>0.39847715736040612</v>
      </c>
      <c r="AP104" s="37">
        <v>6.02</v>
      </c>
      <c r="AQ104" s="37">
        <f t="shared" si="29"/>
        <v>0.76395939086294407</v>
      </c>
      <c r="AR104" s="37">
        <v>1.4900000000000002</v>
      </c>
      <c r="AS104" s="37">
        <f t="shared" si="30"/>
        <v>0.18908629441624369</v>
      </c>
    </row>
    <row r="105" spans="1:45" x14ac:dyDescent="0.35">
      <c r="A105" s="32" t="s">
        <v>103</v>
      </c>
      <c r="B105" s="39">
        <v>43</v>
      </c>
      <c r="C105" s="39">
        <v>36.5</v>
      </c>
      <c r="D105" s="33"/>
      <c r="E105" s="32">
        <v>8.31</v>
      </c>
      <c r="F105" s="17">
        <v>9.57</v>
      </c>
      <c r="G105" s="32">
        <f t="shared" si="31"/>
        <v>4.0600000000000005</v>
      </c>
      <c r="H105" s="34">
        <v>2.54</v>
      </c>
      <c r="I105" s="17">
        <v>1.52</v>
      </c>
      <c r="J105" s="32">
        <v>54.48</v>
      </c>
      <c r="K105" s="32">
        <v>30.13</v>
      </c>
      <c r="L105" s="17">
        <v>16.34</v>
      </c>
      <c r="M105" s="17">
        <v>28.27</v>
      </c>
      <c r="N105" s="17">
        <v>35.020000000000003</v>
      </c>
      <c r="O105" s="17">
        <v>25.87</v>
      </c>
      <c r="P105" s="17">
        <f t="shared" si="32"/>
        <v>3.1199999999999974</v>
      </c>
      <c r="Q105" s="17">
        <f>'[1]Modern Mass &amp; Volume'!D101/0.001</f>
        <v>99.999999999999645</v>
      </c>
      <c r="R105" s="17">
        <v>336.5</v>
      </c>
      <c r="S105" s="35">
        <f t="shared" si="18"/>
        <v>3.3650000000000118</v>
      </c>
      <c r="T105" s="35">
        <f t="shared" si="19"/>
        <v>35.1619644723093</v>
      </c>
      <c r="U105" s="36">
        <f t="shared" si="20"/>
        <v>1.151624548736462</v>
      </c>
      <c r="V105" s="36">
        <f t="shared" si="21"/>
        <v>7.0469798657718102E-2</v>
      </c>
      <c r="W105" s="36">
        <f t="shared" si="22"/>
        <v>0.6850529444827963</v>
      </c>
      <c r="X105" s="36">
        <f t="shared" si="23"/>
        <v>16.663305800293685</v>
      </c>
      <c r="Y105" s="36">
        <f t="shared" si="24"/>
        <v>0.75413430954004901</v>
      </c>
      <c r="Z105" s="36">
        <f t="shared" si="25"/>
        <v>7.6409780867894919E-2</v>
      </c>
      <c r="AA105" s="36">
        <v>0.46659051970302678</v>
      </c>
      <c r="AB105" s="36">
        <v>1.6710526315789473</v>
      </c>
      <c r="AC105" s="37">
        <v>0.61046511627906974</v>
      </c>
      <c r="AD105" s="37">
        <v>1.9200000000000002</v>
      </c>
      <c r="AE105" s="36">
        <f t="shared" si="26"/>
        <v>0.23104693140794225</v>
      </c>
      <c r="AF105" s="37">
        <v>2.88</v>
      </c>
      <c r="AG105" s="36">
        <f t="shared" si="27"/>
        <v>0.34657039711191334</v>
      </c>
      <c r="AH105" s="36">
        <v>4.1899999999999995</v>
      </c>
      <c r="AI105" s="36">
        <f t="shared" si="33"/>
        <v>0.50421179302045716</v>
      </c>
      <c r="AJ105" s="37">
        <v>0.50000000000000044</v>
      </c>
      <c r="AK105" s="36">
        <f t="shared" si="28"/>
        <v>5.2246603970741948E-2</v>
      </c>
      <c r="AL105" s="17">
        <v>3.9</v>
      </c>
      <c r="AM105" s="36">
        <f t="shared" si="34"/>
        <v>0.4075235109717868</v>
      </c>
      <c r="AN105" s="17">
        <v>4.4000000000000004</v>
      </c>
      <c r="AO105" s="36">
        <f t="shared" si="35"/>
        <v>0.45977011494252878</v>
      </c>
      <c r="AP105" s="37">
        <v>7.6</v>
      </c>
      <c r="AQ105" s="37">
        <f t="shared" si="29"/>
        <v>0.7941483803552768</v>
      </c>
      <c r="AR105" s="37">
        <v>1.4100000000000001</v>
      </c>
      <c r="AS105" s="37">
        <f t="shared" si="30"/>
        <v>0.14733542319749218</v>
      </c>
    </row>
    <row r="106" spans="1:45" x14ac:dyDescent="0.35">
      <c r="A106" s="32" t="s">
        <v>104</v>
      </c>
      <c r="B106" s="39">
        <v>39</v>
      </c>
      <c r="C106" s="39">
        <v>34.5</v>
      </c>
      <c r="D106" s="33"/>
      <c r="E106" s="32">
        <v>7.79</v>
      </c>
      <c r="F106" s="17">
        <v>9.74</v>
      </c>
      <c r="G106" s="32">
        <f t="shared" si="31"/>
        <v>4</v>
      </c>
      <c r="H106" s="34">
        <v>2.39</v>
      </c>
      <c r="I106" s="17">
        <v>1.61</v>
      </c>
      <c r="J106" s="32">
        <v>51.87</v>
      </c>
      <c r="K106" s="32">
        <v>30.98</v>
      </c>
      <c r="L106" s="17">
        <v>18.22</v>
      </c>
      <c r="M106" s="17">
        <v>30.46</v>
      </c>
      <c r="N106" s="17">
        <v>31.15</v>
      </c>
      <c r="O106" s="17">
        <v>26.23</v>
      </c>
      <c r="P106" s="17">
        <f t="shared" si="32"/>
        <v>2.5</v>
      </c>
      <c r="Q106" s="17">
        <f>'[1]Modern Mass &amp; Volume'!D102/0.001</f>
        <v>99.999999999999645</v>
      </c>
      <c r="R106" s="17">
        <v>326.2</v>
      </c>
      <c r="S106" s="35">
        <f t="shared" si="18"/>
        <v>3.2620000000000116</v>
      </c>
      <c r="T106" s="35">
        <f t="shared" si="19"/>
        <v>33.49075975359343</v>
      </c>
      <c r="U106" s="36">
        <f t="shared" si="20"/>
        <v>1.2503209242618742</v>
      </c>
      <c r="V106" s="36">
        <f t="shared" si="21"/>
        <v>0.11123787792355962</v>
      </c>
      <c r="W106" s="36">
        <f t="shared" si="22"/>
        <v>0.68362798617719234</v>
      </c>
      <c r="X106" s="36">
        <f t="shared" si="23"/>
        <v>18.503188741083481</v>
      </c>
      <c r="Y106" s="36">
        <f t="shared" si="24"/>
        <v>0.67914621583346235</v>
      </c>
      <c r="Z106" s="36">
        <f t="shared" si="25"/>
        <v>6.8811898454461021E-2</v>
      </c>
      <c r="AA106" s="36">
        <v>0.58491171749598714</v>
      </c>
      <c r="AB106" s="36">
        <v>1.484472049689441</v>
      </c>
      <c r="AC106" s="37">
        <v>0.59631147540983609</v>
      </c>
      <c r="AD106" s="37">
        <v>2.17</v>
      </c>
      <c r="AE106" s="36">
        <f t="shared" si="26"/>
        <v>0.27856225930680356</v>
      </c>
      <c r="AF106" s="37">
        <v>3.02</v>
      </c>
      <c r="AG106" s="36">
        <f t="shared" si="27"/>
        <v>0.38767650834403083</v>
      </c>
      <c r="AH106" s="36">
        <v>4.42</v>
      </c>
      <c r="AI106" s="36">
        <f t="shared" si="33"/>
        <v>0.56739409499358151</v>
      </c>
      <c r="AJ106" s="37">
        <v>0.56000000000000005</v>
      </c>
      <c r="AK106" s="36">
        <f t="shared" si="28"/>
        <v>5.7494866529774133E-2</v>
      </c>
      <c r="AL106" s="17">
        <v>3.85</v>
      </c>
      <c r="AM106" s="36">
        <f t="shared" si="34"/>
        <v>0.39527720739219713</v>
      </c>
      <c r="AN106" s="17">
        <v>4.41</v>
      </c>
      <c r="AO106" s="36">
        <f t="shared" si="35"/>
        <v>0.45277207392197127</v>
      </c>
      <c r="AP106" s="37">
        <v>7.82</v>
      </c>
      <c r="AQ106" s="37">
        <f t="shared" si="29"/>
        <v>0.80287474332648867</v>
      </c>
      <c r="AR106" s="37">
        <v>1.5199999999999996</v>
      </c>
      <c r="AS106" s="37">
        <f t="shared" si="30"/>
        <v>0.15605749486652973</v>
      </c>
    </row>
    <row r="107" spans="1:45" x14ac:dyDescent="0.35">
      <c r="A107" s="32" t="s">
        <v>105</v>
      </c>
      <c r="B107" s="39">
        <v>32</v>
      </c>
      <c r="C107" s="39">
        <v>27.5</v>
      </c>
      <c r="D107" s="33"/>
      <c r="E107" s="32">
        <v>7.0600000000000005</v>
      </c>
      <c r="F107" s="17">
        <v>8.24</v>
      </c>
      <c r="G107" s="32">
        <f t="shared" si="31"/>
        <v>2.9299999999999997</v>
      </c>
      <c r="H107" s="34">
        <v>1.64</v>
      </c>
      <c r="I107" s="17">
        <v>1.29</v>
      </c>
      <c r="J107" s="32">
        <v>39.64</v>
      </c>
      <c r="K107" s="32">
        <v>26.56</v>
      </c>
      <c r="L107" s="17">
        <v>14.02</v>
      </c>
      <c r="M107" s="17">
        <v>25.12</v>
      </c>
      <c r="N107" s="17">
        <v>23.94</v>
      </c>
      <c r="O107" s="17">
        <v>22.84</v>
      </c>
      <c r="P107" s="17">
        <f t="shared" si="32"/>
        <v>1.6799999999999997</v>
      </c>
      <c r="Q107" s="17">
        <f>'[1]Modern Mass &amp; Volume'!D103/0.001</f>
        <v>49.999999999999822</v>
      </c>
      <c r="R107" s="17">
        <v>173.6</v>
      </c>
      <c r="S107" s="35">
        <f t="shared" si="18"/>
        <v>3.4720000000000124</v>
      </c>
      <c r="T107" s="35">
        <f t="shared" si="19"/>
        <v>21.067961165048544</v>
      </c>
      <c r="U107" s="36">
        <f t="shared" si="20"/>
        <v>1.1671388101983002</v>
      </c>
      <c r="V107" s="36">
        <f t="shared" si="21"/>
        <v>7.7124183006535924E-2</v>
      </c>
      <c r="W107" s="36">
        <f t="shared" si="22"/>
        <v>0.6813993784207486</v>
      </c>
      <c r="X107" s="36">
        <f t="shared" si="23"/>
        <v>17.796004036326941</v>
      </c>
      <c r="Y107" s="36">
        <f t="shared" si="24"/>
        <v>0.70613439897560537</v>
      </c>
      <c r="Z107" s="36">
        <f t="shared" si="25"/>
        <v>7.1546373114779127E-2</v>
      </c>
      <c r="AA107" s="36">
        <v>0.58563074352548028</v>
      </c>
      <c r="AB107" s="36">
        <v>1.2713178294573642</v>
      </c>
      <c r="AC107" s="37">
        <v>0.64953271028037374</v>
      </c>
      <c r="AD107" s="37">
        <v>1.8199999999999998</v>
      </c>
      <c r="AE107" s="36">
        <f t="shared" si="26"/>
        <v>0.25779036827195462</v>
      </c>
      <c r="AF107" s="37">
        <v>2.12</v>
      </c>
      <c r="AG107" s="36">
        <f t="shared" si="27"/>
        <v>0.30028328611898014</v>
      </c>
      <c r="AH107" s="36">
        <v>3.4699999999999998</v>
      </c>
      <c r="AI107" s="36">
        <f t="shared" si="33"/>
        <v>0.49150141643059481</v>
      </c>
      <c r="AJ107" s="37">
        <v>0.42999999999999972</v>
      </c>
      <c r="AK107" s="36">
        <f t="shared" si="28"/>
        <v>5.2184466019417439E-2</v>
      </c>
      <c r="AL107" s="17">
        <v>3.18</v>
      </c>
      <c r="AM107" s="36">
        <f t="shared" si="34"/>
        <v>0.38592233009708737</v>
      </c>
      <c r="AN107" s="17">
        <v>3.61</v>
      </c>
      <c r="AO107" s="36">
        <f t="shared" si="35"/>
        <v>0.43810679611650483</v>
      </c>
      <c r="AP107" s="37">
        <v>6.58</v>
      </c>
      <c r="AQ107" s="37">
        <f t="shared" si="29"/>
        <v>0.79854368932038833</v>
      </c>
      <c r="AR107" s="37">
        <v>1.3900000000000006</v>
      </c>
      <c r="AS107" s="37">
        <f t="shared" si="30"/>
        <v>0.16868932038834958</v>
      </c>
    </row>
    <row r="108" spans="1:45" x14ac:dyDescent="0.35">
      <c r="A108" s="32" t="s">
        <v>106</v>
      </c>
      <c r="B108" s="39">
        <v>35.799999999999997</v>
      </c>
      <c r="C108" s="39">
        <v>30.9</v>
      </c>
      <c r="D108" s="33">
        <v>12.5</v>
      </c>
      <c r="E108" s="32">
        <v>8.7800000000000011</v>
      </c>
      <c r="F108" s="17">
        <v>10.15</v>
      </c>
      <c r="G108" s="32">
        <f t="shared" si="31"/>
        <v>3.4299999999999997</v>
      </c>
      <c r="H108" s="34">
        <v>2.17</v>
      </c>
      <c r="I108" s="17">
        <v>1.26</v>
      </c>
      <c r="J108" s="32">
        <v>59.61</v>
      </c>
      <c r="K108" s="32">
        <v>34.35</v>
      </c>
      <c r="L108" s="17">
        <v>17.66</v>
      </c>
      <c r="M108" s="17">
        <v>31.78</v>
      </c>
      <c r="N108" s="17">
        <v>39.25</v>
      </c>
      <c r="O108" s="17">
        <v>28.98</v>
      </c>
      <c r="P108" s="17">
        <f t="shared" si="32"/>
        <v>2.7000000000000028</v>
      </c>
      <c r="Q108" s="17">
        <f>'[1]Modern Mass &amp; Volume'!D104/0.001</f>
        <v>99.999999999999645</v>
      </c>
      <c r="R108" s="17">
        <v>337.5</v>
      </c>
      <c r="S108" s="35">
        <f t="shared" si="18"/>
        <v>3.375000000000012</v>
      </c>
      <c r="T108" s="35">
        <f t="shared" si="19"/>
        <v>33.251231527093594</v>
      </c>
      <c r="U108" s="36">
        <f t="shared" si="20"/>
        <v>1.1560364464692481</v>
      </c>
      <c r="V108" s="36">
        <f t="shared" si="21"/>
        <v>7.2371896460644444E-2</v>
      </c>
      <c r="W108" s="36">
        <f t="shared" si="22"/>
        <v>0.66889594577914413</v>
      </c>
      <c r="X108" s="36">
        <f t="shared" si="23"/>
        <v>19.794036235530953</v>
      </c>
      <c r="Y108" s="36">
        <f t="shared" si="24"/>
        <v>0.63485640143479771</v>
      </c>
      <c r="Z108" s="36">
        <f t="shared" si="25"/>
        <v>6.4324402036288864E-2</v>
      </c>
      <c r="AA108" s="36">
        <v>0.44993630573248405</v>
      </c>
      <c r="AB108" s="36">
        <v>1.7222222222222221</v>
      </c>
      <c r="AC108" s="37">
        <v>0.66287878787878785</v>
      </c>
      <c r="AD108" s="37">
        <v>2.25</v>
      </c>
      <c r="AE108" s="36">
        <f t="shared" si="26"/>
        <v>0.25626423690205008</v>
      </c>
      <c r="AF108" s="37">
        <v>3.1100000000000003</v>
      </c>
      <c r="AG108" s="36">
        <f t="shared" si="27"/>
        <v>0.35421412300683369</v>
      </c>
      <c r="AH108" s="36">
        <v>4.37</v>
      </c>
      <c r="AI108" s="36">
        <f t="shared" si="33"/>
        <v>0.49772209567198172</v>
      </c>
      <c r="AJ108" s="59">
        <v>0.71</v>
      </c>
      <c r="AK108" s="36">
        <f t="shared" si="28"/>
        <v>6.9950738916256153E-2</v>
      </c>
      <c r="AL108" s="17">
        <v>4.04</v>
      </c>
      <c r="AM108" s="36">
        <f t="shared" si="34"/>
        <v>0.39802955665024631</v>
      </c>
      <c r="AN108" s="60">
        <v>4.75</v>
      </c>
      <c r="AO108" s="36">
        <f t="shared" si="35"/>
        <v>0.46798029556650245</v>
      </c>
      <c r="AP108" s="37">
        <v>7.9600000000000009</v>
      </c>
      <c r="AQ108" s="37">
        <f t="shared" si="29"/>
        <v>0.78423645320197055</v>
      </c>
      <c r="AR108" s="37">
        <v>1.92</v>
      </c>
      <c r="AS108" s="37">
        <f t="shared" si="30"/>
        <v>0.18916256157635467</v>
      </c>
    </row>
    <row r="109" spans="1:45" x14ac:dyDescent="0.35">
      <c r="A109" s="32" t="s">
        <v>107</v>
      </c>
      <c r="B109" s="39"/>
      <c r="C109" s="39"/>
      <c r="D109" s="39"/>
      <c r="E109" s="32">
        <v>9.25</v>
      </c>
      <c r="F109" s="17">
        <v>11.71</v>
      </c>
      <c r="G109" s="32">
        <f t="shared" si="31"/>
        <v>4.17</v>
      </c>
      <c r="H109" s="34">
        <v>2.4</v>
      </c>
      <c r="I109" s="17">
        <v>1.77</v>
      </c>
      <c r="J109" s="32">
        <v>74.16</v>
      </c>
      <c r="K109" s="32">
        <v>35.549999999999997</v>
      </c>
      <c r="L109" s="17">
        <v>24.66</v>
      </c>
      <c r="M109" s="17">
        <v>36.39</v>
      </c>
      <c r="N109" s="17">
        <v>46.09</v>
      </c>
      <c r="O109" s="17">
        <v>31.68</v>
      </c>
      <c r="P109" s="17">
        <f t="shared" si="32"/>
        <v>3.4099999999999966</v>
      </c>
      <c r="Q109" s="17">
        <f>'[1]Modern Mass &amp; Volume'!D105/0.001</f>
        <v>200.00000000000017</v>
      </c>
      <c r="R109" s="17">
        <v>468.3</v>
      </c>
      <c r="S109" s="35">
        <f t="shared" si="18"/>
        <v>2.3414999999999981</v>
      </c>
      <c r="T109" s="35">
        <f t="shared" si="19"/>
        <v>39.991460290350126</v>
      </c>
      <c r="U109" s="36">
        <f t="shared" si="20"/>
        <v>1.2659459459459461</v>
      </c>
      <c r="V109" s="36">
        <f t="shared" si="21"/>
        <v>0.1173664122137405</v>
      </c>
      <c r="W109" s="36">
        <f t="shared" si="22"/>
        <v>0.68465391095621664</v>
      </c>
      <c r="X109" s="36">
        <f t="shared" si="23"/>
        <v>17.041565533980581</v>
      </c>
      <c r="Y109" s="36">
        <f t="shared" si="24"/>
        <v>0.73739531672146263</v>
      </c>
      <c r="Z109" s="36">
        <f t="shared" si="25"/>
        <v>7.4713766302535151E-2</v>
      </c>
      <c r="AA109" s="36">
        <v>0.53504013885875457</v>
      </c>
      <c r="AB109" s="36">
        <v>1.3559322033898304</v>
      </c>
      <c r="AC109" s="37">
        <v>0.48953301127214172</v>
      </c>
      <c r="AD109" s="37">
        <v>2.35</v>
      </c>
      <c r="AE109" s="36">
        <f t="shared" si="26"/>
        <v>0.25405405405405407</v>
      </c>
      <c r="AF109" s="37">
        <v>3.15</v>
      </c>
      <c r="AG109" s="36">
        <f t="shared" si="27"/>
        <v>0.3405405405405405</v>
      </c>
      <c r="AH109" s="36">
        <v>4.68</v>
      </c>
      <c r="AI109" s="36">
        <f t="shared" si="33"/>
        <v>0.50594594594594589</v>
      </c>
      <c r="AJ109" s="37">
        <v>1.1100000000000003</v>
      </c>
      <c r="AK109" s="36">
        <f t="shared" si="28"/>
        <v>9.4790777113578154E-2</v>
      </c>
      <c r="AL109" s="17">
        <v>4.0199999999999996</v>
      </c>
      <c r="AM109" s="36">
        <f t="shared" si="34"/>
        <v>0.34329632792485049</v>
      </c>
      <c r="AN109" s="17">
        <v>5.13</v>
      </c>
      <c r="AO109" s="36">
        <f t="shared" si="35"/>
        <v>0.43808710503842863</v>
      </c>
      <c r="AP109" s="37">
        <v>8.98</v>
      </c>
      <c r="AQ109" s="37">
        <f t="shared" si="29"/>
        <v>0.76686592655849695</v>
      </c>
      <c r="AR109" s="37">
        <v>1.9900000000000002</v>
      </c>
      <c r="AS109" s="37">
        <f t="shared" si="30"/>
        <v>0.1699402220324509</v>
      </c>
    </row>
    <row r="110" spans="1:45" ht="15" thickBot="1" x14ac:dyDescent="0.4">
      <c r="A110" s="40" t="s">
        <v>108</v>
      </c>
      <c r="B110" s="64"/>
      <c r="C110" s="64"/>
      <c r="D110" s="64"/>
      <c r="E110" s="40">
        <v>8.4699999999999989</v>
      </c>
      <c r="F110" s="42">
        <v>10.24</v>
      </c>
      <c r="G110" s="40">
        <f t="shared" si="31"/>
        <v>4</v>
      </c>
      <c r="H110" s="43">
        <v>2.25</v>
      </c>
      <c r="I110" s="42">
        <v>1.75</v>
      </c>
      <c r="J110" s="40">
        <v>59.28</v>
      </c>
      <c r="K110" s="40">
        <v>31.59</v>
      </c>
      <c r="L110" s="42">
        <v>19.7</v>
      </c>
      <c r="M110" s="42">
        <v>30.52</v>
      </c>
      <c r="N110" s="42">
        <v>37.14</v>
      </c>
      <c r="O110" s="42">
        <v>26.28</v>
      </c>
      <c r="P110" s="42">
        <f t="shared" si="32"/>
        <v>2.4399999999999977</v>
      </c>
      <c r="Q110" s="42">
        <f>'[1]Modern Mass &amp; Volume'!D106/0.001</f>
        <v>99.999999999999645</v>
      </c>
      <c r="R110" s="42">
        <v>361.7</v>
      </c>
      <c r="S110" s="44">
        <f t="shared" si="18"/>
        <v>3.6170000000000129</v>
      </c>
      <c r="T110" s="44">
        <f t="shared" si="19"/>
        <v>35.322265625</v>
      </c>
      <c r="U110" s="45">
        <f t="shared" si="20"/>
        <v>1.2089728453364819</v>
      </c>
      <c r="V110" s="45">
        <f t="shared" si="21"/>
        <v>9.4601817210048164E-2</v>
      </c>
      <c r="W110" s="45">
        <f t="shared" si="22"/>
        <v>0.68347845336481716</v>
      </c>
      <c r="X110" s="45">
        <f t="shared" si="23"/>
        <v>16.834144736842106</v>
      </c>
      <c r="Y110" s="45">
        <f t="shared" si="24"/>
        <v>0.74648108417751924</v>
      </c>
      <c r="Z110" s="45">
        <f t="shared" si="25"/>
        <v>7.5634347015481829E-2</v>
      </c>
      <c r="AA110" s="45">
        <v>0.53042541733979531</v>
      </c>
      <c r="AB110" s="45">
        <v>1.2857142857142858</v>
      </c>
      <c r="AC110" s="46">
        <v>0.70766129032258063</v>
      </c>
      <c r="AD110" s="46">
        <v>1.5899999999999999</v>
      </c>
      <c r="AE110" s="45">
        <f t="shared" si="26"/>
        <v>0.18772136953955137</v>
      </c>
      <c r="AF110" s="46">
        <v>3.19</v>
      </c>
      <c r="AG110" s="45">
        <f t="shared" si="27"/>
        <v>0.37662337662337669</v>
      </c>
      <c r="AH110" s="45">
        <v>4.72</v>
      </c>
      <c r="AI110" s="45">
        <f t="shared" si="33"/>
        <v>0.55726092089728463</v>
      </c>
      <c r="AJ110" s="46">
        <v>0.46999999999999975</v>
      </c>
      <c r="AK110" s="45">
        <f t="shared" si="28"/>
        <v>4.5898437499999972E-2</v>
      </c>
      <c r="AL110" s="42">
        <v>4.05</v>
      </c>
      <c r="AM110" s="45">
        <f t="shared" si="34"/>
        <v>0.3955078125</v>
      </c>
      <c r="AN110" s="42">
        <v>4.5199999999999996</v>
      </c>
      <c r="AO110" s="45">
        <f t="shared" si="35"/>
        <v>0.44140624999999994</v>
      </c>
      <c r="AP110" s="46">
        <v>8.0300000000000011</v>
      </c>
      <c r="AQ110" s="46">
        <f t="shared" si="29"/>
        <v>0.78417968750000011</v>
      </c>
      <c r="AR110" s="46">
        <v>1.7799999999999994</v>
      </c>
      <c r="AS110" s="46">
        <f t="shared" si="30"/>
        <v>0.17382812499999994</v>
      </c>
    </row>
    <row r="111" spans="1:45" x14ac:dyDescent="0.35">
      <c r="A111" s="32" t="s">
        <v>109</v>
      </c>
      <c r="B111" s="33">
        <v>50.4</v>
      </c>
      <c r="C111" s="33">
        <v>36</v>
      </c>
      <c r="D111" s="33">
        <v>13.8</v>
      </c>
      <c r="E111" s="32">
        <v>9.1</v>
      </c>
      <c r="F111" s="17">
        <v>11.13</v>
      </c>
      <c r="G111" s="32">
        <f t="shared" si="31"/>
        <v>4.71</v>
      </c>
      <c r="H111" s="48">
        <v>2.78</v>
      </c>
      <c r="I111" s="17">
        <v>1.93</v>
      </c>
      <c r="J111" s="32">
        <v>66.900000000000006</v>
      </c>
      <c r="K111" s="32">
        <v>35.479999999999997</v>
      </c>
      <c r="L111" s="17">
        <v>17.649999999999999</v>
      </c>
      <c r="M111" s="17">
        <v>30.75</v>
      </c>
      <c r="N111" s="17">
        <v>46.96</v>
      </c>
      <c r="O111" s="17">
        <v>28.67</v>
      </c>
      <c r="P111" s="17">
        <f t="shared" si="32"/>
        <v>2.2900000000000063</v>
      </c>
      <c r="Q111" s="17">
        <f>'[1]Modern Mass &amp; Volume'!D107/0.001</f>
        <v>200.00000000000017</v>
      </c>
      <c r="R111" s="17">
        <v>503.6</v>
      </c>
      <c r="S111" s="35">
        <f t="shared" si="18"/>
        <v>2.517999999999998</v>
      </c>
      <c r="T111" s="35">
        <f t="shared" si="19"/>
        <v>45.247079964061093</v>
      </c>
      <c r="U111" s="36">
        <f t="shared" si="20"/>
        <v>1.2230769230769232</v>
      </c>
      <c r="V111" s="36">
        <f t="shared" si="21"/>
        <v>0.10034602076124573</v>
      </c>
      <c r="W111" s="36">
        <f t="shared" si="22"/>
        <v>0.66052545836912413</v>
      </c>
      <c r="X111" s="36">
        <f t="shared" si="23"/>
        <v>18.816597907324361</v>
      </c>
      <c r="Y111" s="36">
        <f t="shared" si="24"/>
        <v>0.66783435965689164</v>
      </c>
      <c r="Z111" s="36">
        <f t="shared" si="25"/>
        <v>6.7665767797458976E-2</v>
      </c>
      <c r="AA111" s="36">
        <v>0.37585178875638836</v>
      </c>
      <c r="AB111" s="36">
        <v>1.4404145077720207</v>
      </c>
      <c r="AC111" s="37">
        <v>0.58260869565217388</v>
      </c>
      <c r="AD111" s="37">
        <v>1.8499999999999999</v>
      </c>
      <c r="AE111" s="36">
        <f t="shared" si="26"/>
        <v>0.2032967032967033</v>
      </c>
      <c r="AF111" s="37">
        <v>3.05</v>
      </c>
      <c r="AG111" s="36">
        <f t="shared" si="27"/>
        <v>0.33516483516483514</v>
      </c>
      <c r="AH111" s="36">
        <v>4.2700000000000005</v>
      </c>
      <c r="AI111" s="36">
        <f t="shared" si="33"/>
        <v>0.46923076923076928</v>
      </c>
      <c r="AJ111" s="37">
        <v>0.80999999999999961</v>
      </c>
      <c r="AK111" s="36">
        <f t="shared" si="28"/>
        <v>7.2776280323450099E-2</v>
      </c>
      <c r="AL111" s="17">
        <v>5.08</v>
      </c>
      <c r="AM111" s="36">
        <f t="shared" si="34"/>
        <v>0.45642407906558846</v>
      </c>
      <c r="AN111" s="17">
        <v>5.89</v>
      </c>
      <c r="AO111" s="36">
        <f t="shared" si="35"/>
        <v>0.52920035938903853</v>
      </c>
      <c r="AP111" s="37">
        <v>8.66</v>
      </c>
      <c r="AQ111" s="37">
        <f t="shared" si="29"/>
        <v>0.77807726864330629</v>
      </c>
      <c r="AR111" s="37">
        <v>1.4600000000000009</v>
      </c>
      <c r="AS111" s="37">
        <f t="shared" si="30"/>
        <v>0.13117699910152747</v>
      </c>
    </row>
    <row r="112" spans="1:45" x14ac:dyDescent="0.35">
      <c r="A112" s="32" t="s">
        <v>110</v>
      </c>
      <c r="B112" s="33">
        <v>35.5</v>
      </c>
      <c r="C112" s="33">
        <v>25.2</v>
      </c>
      <c r="D112" s="33">
        <v>10.6</v>
      </c>
      <c r="E112" s="32">
        <v>8.11</v>
      </c>
      <c r="F112" s="17">
        <v>10.48</v>
      </c>
      <c r="G112" s="32">
        <f t="shared" si="31"/>
        <v>3.7800000000000002</v>
      </c>
      <c r="H112" s="34">
        <v>1.79</v>
      </c>
      <c r="I112" s="17">
        <v>1.99</v>
      </c>
      <c r="J112" s="32">
        <v>57.11</v>
      </c>
      <c r="K112" s="32">
        <v>33.94</v>
      </c>
      <c r="L112" s="17">
        <v>18.14</v>
      </c>
      <c r="M112" s="17">
        <v>28.08</v>
      </c>
      <c r="N112" s="17">
        <v>37.659999999999997</v>
      </c>
      <c r="O112" s="17">
        <v>25.68</v>
      </c>
      <c r="P112" s="17">
        <f t="shared" si="32"/>
        <v>1.3100000000000023</v>
      </c>
      <c r="Q112" s="17">
        <f>'[1]Modern Mass &amp; Volume'!D108/0.001</f>
        <v>99.999999999999645</v>
      </c>
      <c r="R112" s="17">
        <v>319.7</v>
      </c>
      <c r="S112" s="35">
        <f t="shared" si="18"/>
        <v>3.1970000000000112</v>
      </c>
      <c r="T112" s="35">
        <f t="shared" si="19"/>
        <v>30.505725190839691</v>
      </c>
      <c r="U112" s="36">
        <f t="shared" si="20"/>
        <v>1.2922318125770655</v>
      </c>
      <c r="V112" s="36">
        <f t="shared" si="21"/>
        <v>0.12748789671866601</v>
      </c>
      <c r="W112" s="36">
        <f t="shared" si="22"/>
        <v>0.67193927014994204</v>
      </c>
      <c r="X112" s="36">
        <f t="shared" si="23"/>
        <v>20.170260900017507</v>
      </c>
      <c r="Y112" s="36">
        <f t="shared" si="24"/>
        <v>0.62301477787767556</v>
      </c>
      <c r="Z112" s="36">
        <f t="shared" si="25"/>
        <v>6.3124594721234245E-2</v>
      </c>
      <c r="AA112" s="36">
        <v>0.48167817312798733</v>
      </c>
      <c r="AB112" s="36">
        <v>0.89949748743718594</v>
      </c>
      <c r="AC112" s="37">
        <v>0.62851405622489953</v>
      </c>
      <c r="AD112" s="37">
        <v>1.68</v>
      </c>
      <c r="AE112" s="36">
        <f t="shared" si="26"/>
        <v>0.20715166461159062</v>
      </c>
      <c r="AF112" s="37">
        <v>2.54</v>
      </c>
      <c r="AG112" s="36">
        <f t="shared" si="27"/>
        <v>0.31319358816276205</v>
      </c>
      <c r="AH112" s="36">
        <v>3.75</v>
      </c>
      <c r="AI112" s="36">
        <f t="shared" si="33"/>
        <v>0.46239210850801482</v>
      </c>
      <c r="AJ112" s="37">
        <v>1.5300000000000002</v>
      </c>
      <c r="AK112" s="36">
        <f t="shared" si="28"/>
        <v>0.14599236641221375</v>
      </c>
      <c r="AL112" s="17">
        <v>4.17</v>
      </c>
      <c r="AM112" s="36">
        <f t="shared" si="34"/>
        <v>0.39790076335877861</v>
      </c>
      <c r="AN112" s="17">
        <v>5.7</v>
      </c>
      <c r="AO112" s="36">
        <f t="shared" si="35"/>
        <v>0.54389312977099236</v>
      </c>
      <c r="AP112" s="37">
        <v>8.5500000000000007</v>
      </c>
      <c r="AQ112" s="37">
        <f t="shared" si="29"/>
        <v>0.81583969465648853</v>
      </c>
      <c r="AR112" s="37">
        <v>1.3100000000000005</v>
      </c>
      <c r="AS112" s="37">
        <f t="shared" si="30"/>
        <v>0.12500000000000006</v>
      </c>
    </row>
    <row r="113" spans="1:45" x14ac:dyDescent="0.35">
      <c r="A113" s="32" t="s">
        <v>111</v>
      </c>
      <c r="B113" s="39">
        <v>57.4</v>
      </c>
      <c r="C113" s="39">
        <v>40.5</v>
      </c>
      <c r="D113" s="39">
        <v>11.76</v>
      </c>
      <c r="E113" s="32">
        <v>11.469999999999999</v>
      </c>
      <c r="F113" s="17">
        <v>14.52</v>
      </c>
      <c r="G113" s="32">
        <f t="shared" si="31"/>
        <v>6.8100000000000005</v>
      </c>
      <c r="H113" s="34">
        <v>3.84</v>
      </c>
      <c r="I113" s="17">
        <v>2.97</v>
      </c>
      <c r="J113" s="32">
        <v>110.29</v>
      </c>
      <c r="K113" s="32">
        <v>45.38</v>
      </c>
      <c r="L113" s="17">
        <v>33.58</v>
      </c>
      <c r="M113" s="17">
        <v>41.43</v>
      </c>
      <c r="N113" s="17">
        <v>72.459999999999994</v>
      </c>
      <c r="O113" s="17">
        <v>37.89</v>
      </c>
      <c r="P113" s="17">
        <f t="shared" si="32"/>
        <v>4.2500000000000142</v>
      </c>
      <c r="Q113" s="17">
        <f>'[1]Modern Mass &amp; Volume'!D109/0.001</f>
        <v>400.00000000000034</v>
      </c>
      <c r="R113" s="17">
        <v>1138.9000000000001</v>
      </c>
      <c r="S113" s="35">
        <f t="shared" si="18"/>
        <v>2.8472499999999976</v>
      </c>
      <c r="T113" s="35">
        <f t="shared" si="19"/>
        <v>78.436639118457308</v>
      </c>
      <c r="U113" s="36">
        <f t="shared" si="20"/>
        <v>1.2659110723626854</v>
      </c>
      <c r="V113" s="36">
        <f t="shared" si="21"/>
        <v>0.1173528280107734</v>
      </c>
      <c r="W113" s="36">
        <f t="shared" si="22"/>
        <v>0.66222580885337501</v>
      </c>
      <c r="X113" s="36">
        <f t="shared" si="23"/>
        <v>18.672086317889203</v>
      </c>
      <c r="Y113" s="36">
        <f t="shared" si="24"/>
        <v>0.67300302710788584</v>
      </c>
      <c r="Z113" s="36">
        <f t="shared" si="25"/>
        <v>6.8189463301447331E-2</v>
      </c>
      <c r="AA113" s="36">
        <v>0.46342809826110959</v>
      </c>
      <c r="AB113" s="36">
        <v>1.2929292929292928</v>
      </c>
      <c r="AC113" s="37">
        <v>0.63623395149786022</v>
      </c>
      <c r="AD113" s="37">
        <v>3.19</v>
      </c>
      <c r="AE113" s="36">
        <f t="shared" si="26"/>
        <v>0.27811682650392328</v>
      </c>
      <c r="AF113" s="37">
        <v>3.87</v>
      </c>
      <c r="AG113" s="36">
        <f t="shared" si="27"/>
        <v>0.33740191804707936</v>
      </c>
      <c r="AH113" s="36">
        <v>5.57</v>
      </c>
      <c r="AI113" s="36">
        <f t="shared" si="33"/>
        <v>0.48561464690496958</v>
      </c>
      <c r="AJ113" s="37">
        <v>2.16</v>
      </c>
      <c r="AK113" s="36">
        <f t="shared" si="28"/>
        <v>0.1487603305785124</v>
      </c>
      <c r="AL113" s="17">
        <v>5.8</v>
      </c>
      <c r="AM113" s="36">
        <f t="shared" si="34"/>
        <v>0.39944903581267216</v>
      </c>
      <c r="AN113" s="17">
        <v>7.96</v>
      </c>
      <c r="AO113" s="36">
        <f t="shared" si="35"/>
        <v>0.54820936639118456</v>
      </c>
      <c r="AP113" s="37">
        <v>11.85</v>
      </c>
      <c r="AQ113" s="37">
        <f t="shared" si="29"/>
        <v>0.81611570247933884</v>
      </c>
      <c r="AR113" s="37">
        <v>2</v>
      </c>
      <c r="AS113" s="37">
        <f t="shared" si="30"/>
        <v>0.13774104683195593</v>
      </c>
    </row>
    <row r="114" spans="1:45" x14ac:dyDescent="0.35">
      <c r="A114" s="32" t="s">
        <v>112</v>
      </c>
      <c r="B114" s="39">
        <v>59</v>
      </c>
      <c r="C114" s="39">
        <v>43</v>
      </c>
      <c r="D114" s="39">
        <v>11.49</v>
      </c>
      <c r="E114" s="32">
        <v>11.5</v>
      </c>
      <c r="F114" s="17">
        <v>15.94</v>
      </c>
      <c r="G114" s="32">
        <f t="shared" si="31"/>
        <v>7.84</v>
      </c>
      <c r="H114" s="34">
        <v>4.16</v>
      </c>
      <c r="I114" s="17">
        <v>3.68</v>
      </c>
      <c r="J114" s="32">
        <v>121.75</v>
      </c>
      <c r="K114" s="32">
        <v>48.45</v>
      </c>
      <c r="L114" s="17">
        <v>30.91</v>
      </c>
      <c r="M114" s="17">
        <v>44.01</v>
      </c>
      <c r="N114" s="17">
        <v>83.35</v>
      </c>
      <c r="O114" s="17">
        <v>39.39</v>
      </c>
      <c r="P114" s="17">
        <f t="shared" si="32"/>
        <v>7.4900000000000091</v>
      </c>
      <c r="Q114" s="17">
        <f>'[1]Modern Mass &amp; Volume'!D110/0.001</f>
        <v>500</v>
      </c>
      <c r="R114" s="17">
        <v>1463.9</v>
      </c>
      <c r="S114" s="35">
        <f t="shared" si="18"/>
        <v>2.9278000000000004</v>
      </c>
      <c r="T114" s="35">
        <f t="shared" si="19"/>
        <v>91.838143036386455</v>
      </c>
      <c r="U114" s="36">
        <f t="shared" si="20"/>
        <v>1.3860869565217391</v>
      </c>
      <c r="V114" s="36">
        <f t="shared" si="21"/>
        <v>0.16180758017492711</v>
      </c>
      <c r="W114" s="36">
        <f t="shared" si="22"/>
        <v>0.66417544051061039</v>
      </c>
      <c r="X114" s="36">
        <f t="shared" si="23"/>
        <v>19.280513347022588</v>
      </c>
      <c r="Y114" s="36">
        <f t="shared" si="24"/>
        <v>0.65176535438563654</v>
      </c>
      <c r="Z114" s="36">
        <f t="shared" si="25"/>
        <v>6.603763716342044E-2</v>
      </c>
      <c r="AA114" s="36">
        <v>0.37084583083383327</v>
      </c>
      <c r="AB114" s="36">
        <v>1.1304347826086956</v>
      </c>
      <c r="AC114" s="37">
        <v>0.54986522911051217</v>
      </c>
      <c r="AD114" s="37">
        <v>2.98</v>
      </c>
      <c r="AE114" s="36">
        <f t="shared" si="26"/>
        <v>0.25913043478260872</v>
      </c>
      <c r="AF114" s="37">
        <v>4.17</v>
      </c>
      <c r="AG114" s="36">
        <f t="shared" si="27"/>
        <v>0.36260869565217391</v>
      </c>
      <c r="AH114" s="36">
        <v>5.3100000000000005</v>
      </c>
      <c r="AI114" s="36">
        <f t="shared" si="33"/>
        <v>0.46173913043478265</v>
      </c>
      <c r="AJ114" s="37">
        <v>2.1499999999999995</v>
      </c>
      <c r="AK114" s="36">
        <f t="shared" si="28"/>
        <v>0.13488080301129232</v>
      </c>
      <c r="AL114" s="17">
        <v>6.28</v>
      </c>
      <c r="AM114" s="36">
        <f t="shared" si="34"/>
        <v>0.39397741530740277</v>
      </c>
      <c r="AN114" s="17">
        <v>8.43</v>
      </c>
      <c r="AO114" s="36">
        <f t="shared" si="35"/>
        <v>0.52885821831869506</v>
      </c>
      <c r="AP114" s="37">
        <v>12.120000000000001</v>
      </c>
      <c r="AQ114" s="37">
        <f t="shared" si="29"/>
        <v>0.76035131744040163</v>
      </c>
      <c r="AR114" s="37">
        <v>2.5599999999999987</v>
      </c>
      <c r="AS114" s="37">
        <f t="shared" si="30"/>
        <v>0.16060225846925966</v>
      </c>
    </row>
    <row r="115" spans="1:45" x14ac:dyDescent="0.35">
      <c r="A115" s="32" t="s">
        <v>113</v>
      </c>
      <c r="B115" s="39">
        <v>58.5</v>
      </c>
      <c r="C115" s="39">
        <v>41.5</v>
      </c>
      <c r="D115" s="39">
        <v>11.7</v>
      </c>
      <c r="E115" s="32">
        <v>11.59</v>
      </c>
      <c r="F115" s="17">
        <v>16.18</v>
      </c>
      <c r="G115" s="32">
        <f t="shared" si="31"/>
        <v>7.66</v>
      </c>
      <c r="H115" s="34">
        <v>4.41</v>
      </c>
      <c r="I115" s="17">
        <v>3.25</v>
      </c>
      <c r="J115" s="32">
        <v>122.94</v>
      </c>
      <c r="K115" s="32">
        <v>50.18</v>
      </c>
      <c r="L115" s="17">
        <v>34.47</v>
      </c>
      <c r="M115" s="17">
        <v>44.12</v>
      </c>
      <c r="N115" s="17">
        <v>81.83</v>
      </c>
      <c r="O115" s="17">
        <v>39.21</v>
      </c>
      <c r="P115" s="17">
        <f t="shared" si="32"/>
        <v>6.6400000000000006</v>
      </c>
      <c r="Q115" s="17">
        <f>'[1]Modern Mass &amp; Volume'!D111/0.001</f>
        <v>500</v>
      </c>
      <c r="R115" s="17">
        <v>1405.9</v>
      </c>
      <c r="S115" s="35">
        <f t="shared" si="18"/>
        <v>2.8118000000000003</v>
      </c>
      <c r="T115" s="35">
        <f t="shared" si="19"/>
        <v>86.891223733003713</v>
      </c>
      <c r="U115" s="36">
        <f t="shared" si="20"/>
        <v>1.3960310612597067</v>
      </c>
      <c r="V115" s="36">
        <f t="shared" si="21"/>
        <v>0.16528628015844435</v>
      </c>
      <c r="W115" s="36">
        <f t="shared" si="22"/>
        <v>0.65558839244862854</v>
      </c>
      <c r="X115" s="36">
        <f t="shared" si="23"/>
        <v>20.481799251667482</v>
      </c>
      <c r="Y115" s="36">
        <f t="shared" si="24"/>
        <v>0.61353841329814374</v>
      </c>
      <c r="Z115" s="36">
        <f t="shared" si="25"/>
        <v>6.216443824540975E-2</v>
      </c>
      <c r="AA115" s="36">
        <v>0.42123915434437248</v>
      </c>
      <c r="AB115" s="36">
        <v>1.3569230769230769</v>
      </c>
      <c r="AC115" s="37">
        <v>0.53509933774834439</v>
      </c>
      <c r="AD115" s="37">
        <v>2.68</v>
      </c>
      <c r="AE115" s="36">
        <f t="shared" si="26"/>
        <v>0.23123382226056946</v>
      </c>
      <c r="AF115" s="37">
        <v>4.28</v>
      </c>
      <c r="AG115" s="36">
        <f t="shared" si="27"/>
        <v>0.36928386540120794</v>
      </c>
      <c r="AH115" s="36">
        <v>5.86</v>
      </c>
      <c r="AI115" s="36">
        <f t="shared" si="33"/>
        <v>0.50560828300258842</v>
      </c>
      <c r="AJ115" s="37">
        <v>1.6899999999999995</v>
      </c>
      <c r="AK115" s="36">
        <f t="shared" si="28"/>
        <v>0.10444993819530281</v>
      </c>
      <c r="AL115" s="17">
        <v>7.09</v>
      </c>
      <c r="AM115" s="36">
        <f t="shared" si="34"/>
        <v>0.43819530284301605</v>
      </c>
      <c r="AN115" s="17">
        <v>8.7799999999999994</v>
      </c>
      <c r="AO115" s="36">
        <f t="shared" si="35"/>
        <v>0.5426452410383189</v>
      </c>
      <c r="AP115" s="37">
        <v>12.55</v>
      </c>
      <c r="AQ115" s="37">
        <f t="shared" si="29"/>
        <v>0.77564894932014838</v>
      </c>
      <c r="AR115" s="37">
        <v>2.4299999999999997</v>
      </c>
      <c r="AS115" s="37">
        <f t="shared" si="30"/>
        <v>0.15018541409147093</v>
      </c>
    </row>
    <row r="116" spans="1:45" x14ac:dyDescent="0.35">
      <c r="A116" s="32" t="s">
        <v>114</v>
      </c>
      <c r="B116" s="39">
        <v>49</v>
      </c>
      <c r="C116" s="39">
        <v>35</v>
      </c>
      <c r="D116" s="39">
        <v>8.7899999999999991</v>
      </c>
      <c r="E116" s="32">
        <v>10.28</v>
      </c>
      <c r="F116" s="17">
        <v>13.2</v>
      </c>
      <c r="G116" s="32">
        <f t="shared" si="31"/>
        <v>5.71</v>
      </c>
      <c r="H116" s="34">
        <v>3.35</v>
      </c>
      <c r="I116" s="17">
        <v>2.36</v>
      </c>
      <c r="J116" s="32">
        <v>88.54</v>
      </c>
      <c r="K116" s="32">
        <v>40.46</v>
      </c>
      <c r="L116" s="17">
        <v>25.97</v>
      </c>
      <c r="M116" s="17">
        <v>37.14</v>
      </c>
      <c r="N116" s="17">
        <v>59.22</v>
      </c>
      <c r="O116" s="17">
        <v>33.950000000000003</v>
      </c>
      <c r="P116" s="17">
        <f t="shared" si="32"/>
        <v>3.3500000000000085</v>
      </c>
      <c r="Q116" s="17">
        <f>'[1]Modern Mass &amp; Volume'!D112/0.001</f>
        <v>400.00000000000034</v>
      </c>
      <c r="R116" s="17">
        <v>811.3</v>
      </c>
      <c r="S116" s="35">
        <f t="shared" si="18"/>
        <v>2.0282499999999981</v>
      </c>
      <c r="T116" s="35">
        <f t="shared" si="19"/>
        <v>61.462121212121211</v>
      </c>
      <c r="U116" s="36">
        <f t="shared" si="20"/>
        <v>1.284046692607004</v>
      </c>
      <c r="V116" s="36">
        <f t="shared" si="21"/>
        <v>0.1243611584327087</v>
      </c>
      <c r="W116" s="36">
        <f t="shared" si="22"/>
        <v>0.652487914161066</v>
      </c>
      <c r="X116" s="36">
        <f t="shared" si="23"/>
        <v>18.488949627287102</v>
      </c>
      <c r="Y116" s="36">
        <f t="shared" si="24"/>
        <v>0.67966925475382167</v>
      </c>
      <c r="Z116" s="36">
        <f t="shared" si="25"/>
        <v>6.8864893376962819E-2</v>
      </c>
      <c r="AA116" s="36">
        <v>0.43853427895981084</v>
      </c>
      <c r="AB116" s="36">
        <v>1.419491525423729</v>
      </c>
      <c r="AC116" s="37">
        <v>0.50072992700729935</v>
      </c>
      <c r="AD116" s="37">
        <v>2.36</v>
      </c>
      <c r="AE116" s="36">
        <f t="shared" si="26"/>
        <v>0.22957198443579765</v>
      </c>
      <c r="AF116" s="37">
        <v>3.49</v>
      </c>
      <c r="AG116" s="36">
        <f t="shared" si="27"/>
        <v>0.33949416342412453</v>
      </c>
      <c r="AH116" s="36">
        <v>5.0200000000000005</v>
      </c>
      <c r="AI116" s="36">
        <f t="shared" si="33"/>
        <v>0.48832684824902733</v>
      </c>
      <c r="AJ116" s="37">
        <v>1.5200000000000005</v>
      </c>
      <c r="AK116" s="36">
        <f t="shared" si="28"/>
        <v>0.1151515151515152</v>
      </c>
      <c r="AL116" s="17">
        <v>5.42</v>
      </c>
      <c r="AM116" s="36">
        <f t="shared" si="34"/>
        <v>0.41060606060606064</v>
      </c>
      <c r="AN116" s="17">
        <v>6.94</v>
      </c>
      <c r="AO116" s="36">
        <f t="shared" si="35"/>
        <v>0.52575757575757587</v>
      </c>
      <c r="AP116" s="37">
        <v>10.38</v>
      </c>
      <c r="AQ116" s="37">
        <f t="shared" si="29"/>
        <v>0.78636363636363649</v>
      </c>
      <c r="AR116" s="37">
        <v>1.8899999999999988</v>
      </c>
      <c r="AS116" s="37">
        <f t="shared" si="30"/>
        <v>0.1431818181818181</v>
      </c>
    </row>
    <row r="117" spans="1:45" x14ac:dyDescent="0.35">
      <c r="A117" s="32" t="s">
        <v>115</v>
      </c>
      <c r="B117" s="39">
        <v>49</v>
      </c>
      <c r="C117" s="39">
        <v>35</v>
      </c>
      <c r="D117" s="39">
        <v>8.6999999999999993</v>
      </c>
      <c r="E117" s="32">
        <v>10.08</v>
      </c>
      <c r="F117" s="17">
        <v>12.45</v>
      </c>
      <c r="G117" s="32">
        <f t="shared" si="31"/>
        <v>5.8000000000000007</v>
      </c>
      <c r="H117" s="34">
        <v>3.39</v>
      </c>
      <c r="I117" s="17">
        <v>2.41</v>
      </c>
      <c r="J117" s="32">
        <v>82.93</v>
      </c>
      <c r="K117" s="32">
        <v>39.93</v>
      </c>
      <c r="L117" s="17">
        <v>24.69</v>
      </c>
      <c r="M117" s="17">
        <v>34.119999999999997</v>
      </c>
      <c r="N117" s="17">
        <v>55.5</v>
      </c>
      <c r="O117" s="17">
        <v>32.21</v>
      </c>
      <c r="P117" s="17">
        <f t="shared" si="32"/>
        <v>2.7400000000000091</v>
      </c>
      <c r="Q117" s="17">
        <f>'[1]Modern Mass &amp; Volume'!D113/0.001</f>
        <v>400.00000000000034</v>
      </c>
      <c r="R117" s="17">
        <v>733.4</v>
      </c>
      <c r="S117" s="35">
        <f t="shared" si="18"/>
        <v>1.8334999999999984</v>
      </c>
      <c r="T117" s="35">
        <f t="shared" si="19"/>
        <v>58.907630522088354</v>
      </c>
      <c r="U117" s="36">
        <f t="shared" si="20"/>
        <v>1.2351190476190474</v>
      </c>
      <c r="V117" s="36">
        <f t="shared" si="21"/>
        <v>0.10519307589880156</v>
      </c>
      <c r="W117" s="36">
        <f t="shared" si="22"/>
        <v>0.66081787467329645</v>
      </c>
      <c r="X117" s="36">
        <f t="shared" si="23"/>
        <v>19.225912215121184</v>
      </c>
      <c r="Y117" s="36">
        <f t="shared" si="24"/>
        <v>0.65361635243896088</v>
      </c>
      <c r="Z117" s="36">
        <f t="shared" si="25"/>
        <v>6.6225182477102934E-2</v>
      </c>
      <c r="AA117" s="36">
        <v>0.44486486486486487</v>
      </c>
      <c r="AB117" s="36">
        <v>1.4066390041493775</v>
      </c>
      <c r="AC117" s="37">
        <v>0.6</v>
      </c>
      <c r="AD117" s="37">
        <v>2.11</v>
      </c>
      <c r="AE117" s="36">
        <f t="shared" si="26"/>
        <v>0.2093253968253968</v>
      </c>
      <c r="AF117" s="37">
        <v>2.85</v>
      </c>
      <c r="AG117" s="36">
        <f t="shared" si="27"/>
        <v>0.28273809523809523</v>
      </c>
      <c r="AH117" s="36">
        <v>4.59</v>
      </c>
      <c r="AI117" s="36">
        <f t="shared" si="33"/>
        <v>0.45535714285714285</v>
      </c>
      <c r="AJ117" s="37">
        <v>1.4500000000000002</v>
      </c>
      <c r="AK117" s="36">
        <f t="shared" si="28"/>
        <v>0.11646586345381528</v>
      </c>
      <c r="AL117" s="17">
        <v>5.59</v>
      </c>
      <c r="AM117" s="36">
        <f t="shared" si="34"/>
        <v>0.44899598393574297</v>
      </c>
      <c r="AN117" s="17">
        <v>7.04</v>
      </c>
      <c r="AO117" s="36">
        <f t="shared" si="35"/>
        <v>0.56546184738955829</v>
      </c>
      <c r="AP117" s="37">
        <v>10.02</v>
      </c>
      <c r="AQ117" s="37">
        <f t="shared" si="29"/>
        <v>0.80481927710843371</v>
      </c>
      <c r="AR117" s="37">
        <v>1.629999999999999</v>
      </c>
      <c r="AS117" s="37">
        <f t="shared" si="30"/>
        <v>0.13092369477911639</v>
      </c>
    </row>
    <row r="118" spans="1:45" x14ac:dyDescent="0.35">
      <c r="A118" s="32" t="s">
        <v>116</v>
      </c>
      <c r="B118" s="39">
        <v>44.2</v>
      </c>
      <c r="C118" s="39">
        <v>32</v>
      </c>
      <c r="D118" s="39">
        <v>7.01</v>
      </c>
      <c r="E118" s="32">
        <v>9.4600000000000009</v>
      </c>
      <c r="F118" s="17">
        <v>11.86</v>
      </c>
      <c r="G118" s="32">
        <f t="shared" si="31"/>
        <v>5.13</v>
      </c>
      <c r="H118" s="34">
        <v>3.1</v>
      </c>
      <c r="I118" s="17">
        <v>2.0299999999999998</v>
      </c>
      <c r="J118" s="32">
        <v>72.38</v>
      </c>
      <c r="K118" s="32">
        <v>36.75</v>
      </c>
      <c r="L118" s="17">
        <v>24.85</v>
      </c>
      <c r="M118" s="17">
        <v>33.5</v>
      </c>
      <c r="N118" s="17">
        <v>44.24</v>
      </c>
      <c r="O118" s="17">
        <v>29.66</v>
      </c>
      <c r="P118" s="17">
        <f t="shared" si="32"/>
        <v>3.289999999999992</v>
      </c>
      <c r="Q118" s="17">
        <f>'[1]Modern Mass &amp; Volume'!D114/0.001</f>
        <v>299.99999999999983</v>
      </c>
      <c r="R118" s="17">
        <v>567.29999999999995</v>
      </c>
      <c r="S118" s="35">
        <f t="shared" si="18"/>
        <v>1.8910000000000009</v>
      </c>
      <c r="T118" s="35">
        <f t="shared" si="19"/>
        <v>47.833052276559862</v>
      </c>
      <c r="U118" s="36">
        <f t="shared" si="20"/>
        <v>1.2536997885835093</v>
      </c>
      <c r="V118" s="36">
        <f t="shared" si="21"/>
        <v>0.11257035647279542</v>
      </c>
      <c r="W118" s="36">
        <f t="shared" si="22"/>
        <v>0.64512333817012424</v>
      </c>
      <c r="X118" s="36">
        <f t="shared" si="23"/>
        <v>18.659332688588009</v>
      </c>
      <c r="Y118" s="36">
        <f t="shared" si="24"/>
        <v>0.67346302378995182</v>
      </c>
      <c r="Z118" s="36">
        <f t="shared" si="25"/>
        <v>6.82360707097458E-2</v>
      </c>
      <c r="AA118" s="36">
        <v>0.56170886075949367</v>
      </c>
      <c r="AB118" s="36">
        <v>1.5270935960591134</v>
      </c>
      <c r="AC118" s="37">
        <v>0.56882255389718073</v>
      </c>
      <c r="AD118" s="37">
        <v>2.77</v>
      </c>
      <c r="AE118" s="36">
        <f t="shared" si="26"/>
        <v>0.29281183932346722</v>
      </c>
      <c r="AF118" s="37">
        <v>3.3099999999999996</v>
      </c>
      <c r="AG118" s="36">
        <f t="shared" si="27"/>
        <v>0.34989429175475678</v>
      </c>
      <c r="AH118" s="36">
        <v>4.8100000000000005</v>
      </c>
      <c r="AI118" s="36">
        <f t="shared" si="33"/>
        <v>0.5084566596194503</v>
      </c>
      <c r="AJ118" s="37">
        <v>1.2600000000000007</v>
      </c>
      <c r="AK118" s="36">
        <f t="shared" si="28"/>
        <v>0.10623946037099501</v>
      </c>
      <c r="AL118" s="17">
        <v>5.0599999999999996</v>
      </c>
      <c r="AM118" s="36">
        <f t="shared" si="34"/>
        <v>0.42664418212478922</v>
      </c>
      <c r="AN118" s="17">
        <v>6.32</v>
      </c>
      <c r="AO118" s="36">
        <f t="shared" si="35"/>
        <v>0.53288364249578424</v>
      </c>
      <c r="AP118" s="37">
        <v>9.09</v>
      </c>
      <c r="AQ118" s="37">
        <f t="shared" si="29"/>
        <v>0.76644182124789206</v>
      </c>
      <c r="AR118" s="37">
        <v>1.6999999999999993</v>
      </c>
      <c r="AS118" s="37">
        <f t="shared" si="30"/>
        <v>0.14333895446880265</v>
      </c>
    </row>
    <row r="119" spans="1:45" x14ac:dyDescent="0.35">
      <c r="A119" s="32" t="s">
        <v>117</v>
      </c>
      <c r="B119" s="39">
        <v>53</v>
      </c>
      <c r="C119" s="39">
        <v>37.5</v>
      </c>
      <c r="D119" s="39">
        <v>8.4</v>
      </c>
      <c r="E119" s="32">
        <v>11.4</v>
      </c>
      <c r="F119" s="17">
        <v>14.29</v>
      </c>
      <c r="G119" s="32">
        <f t="shared" si="31"/>
        <v>6.2200000000000006</v>
      </c>
      <c r="H119" s="34">
        <v>3.14</v>
      </c>
      <c r="I119" s="17">
        <v>3.08</v>
      </c>
      <c r="J119" s="32">
        <v>107.27</v>
      </c>
      <c r="K119" s="32">
        <v>43.98</v>
      </c>
      <c r="L119" s="17">
        <v>29.78</v>
      </c>
      <c r="M119" s="17">
        <v>40.270000000000003</v>
      </c>
      <c r="N119" s="17">
        <v>73.44</v>
      </c>
      <c r="O119" s="17">
        <v>37.97</v>
      </c>
      <c r="P119" s="17">
        <f t="shared" si="32"/>
        <v>4.0499999999999972</v>
      </c>
      <c r="Q119" s="17">
        <f>'[1]Modern Mass &amp; Volume'!D115/0.001</f>
        <v>500</v>
      </c>
      <c r="R119" s="17">
        <v>1015.8</v>
      </c>
      <c r="S119" s="35">
        <f t="shared" si="18"/>
        <v>2.0316000000000001</v>
      </c>
      <c r="T119" s="35">
        <f t="shared" si="19"/>
        <v>71.084674597620719</v>
      </c>
      <c r="U119" s="36">
        <f t="shared" si="20"/>
        <v>1.2535087719298244</v>
      </c>
      <c r="V119" s="36">
        <f t="shared" si="21"/>
        <v>0.11249513429349937</v>
      </c>
      <c r="W119" s="36">
        <f t="shared" si="22"/>
        <v>0.65847789522792277</v>
      </c>
      <c r="X119" s="36">
        <f t="shared" si="23"/>
        <v>18.031513004567909</v>
      </c>
      <c r="Y119" s="36">
        <f t="shared" si="24"/>
        <v>0.69691160199234214</v>
      </c>
      <c r="Z119" s="36">
        <f t="shared" si="25"/>
        <v>7.0611908407941917E-2</v>
      </c>
      <c r="AA119" s="36">
        <v>0.40550108932461876</v>
      </c>
      <c r="AB119" s="36">
        <v>1.0194805194805194</v>
      </c>
      <c r="AC119" s="37">
        <v>0.51193633952254636</v>
      </c>
      <c r="AD119" s="37">
        <v>2.89</v>
      </c>
      <c r="AE119" s="36">
        <f t="shared" si="26"/>
        <v>0.25350877192982457</v>
      </c>
      <c r="AF119" s="37">
        <v>3.3200000000000003</v>
      </c>
      <c r="AG119" s="36">
        <f t="shared" si="27"/>
        <v>0.29122807017543861</v>
      </c>
      <c r="AH119" s="36">
        <v>4.97</v>
      </c>
      <c r="AI119" s="36">
        <f t="shared" si="33"/>
        <v>0.43596491228070172</v>
      </c>
      <c r="AJ119" s="37">
        <v>1.71</v>
      </c>
      <c r="AK119" s="36">
        <f t="shared" si="28"/>
        <v>0.11966410076976908</v>
      </c>
      <c r="AL119" s="17">
        <v>6.03</v>
      </c>
      <c r="AM119" s="36">
        <f t="shared" si="34"/>
        <v>0.42197340797760674</v>
      </c>
      <c r="AN119" s="17">
        <v>7.74</v>
      </c>
      <c r="AO119" s="36">
        <f t="shared" si="35"/>
        <v>0.54163750874737582</v>
      </c>
      <c r="AP119" s="37">
        <v>11.67</v>
      </c>
      <c r="AQ119" s="37">
        <f t="shared" si="29"/>
        <v>0.81665500349895037</v>
      </c>
      <c r="AR119" s="37">
        <v>1.7399999999999984</v>
      </c>
      <c r="AS119" s="37">
        <f t="shared" si="30"/>
        <v>0.12176347095871229</v>
      </c>
    </row>
    <row r="120" spans="1:45" x14ac:dyDescent="0.35">
      <c r="A120" s="32" t="s">
        <v>118</v>
      </c>
      <c r="B120" s="39">
        <v>42.5</v>
      </c>
      <c r="C120" s="39">
        <v>31.1</v>
      </c>
      <c r="D120" s="39">
        <v>8.0500000000000007</v>
      </c>
      <c r="E120" s="32">
        <v>9.73</v>
      </c>
      <c r="F120" s="17">
        <v>12.05</v>
      </c>
      <c r="G120" s="32">
        <f t="shared" si="31"/>
        <v>4.9000000000000004</v>
      </c>
      <c r="H120" s="34">
        <v>2.98</v>
      </c>
      <c r="I120" s="17">
        <v>1.92</v>
      </c>
      <c r="J120" s="32">
        <v>78.05</v>
      </c>
      <c r="K120" s="32">
        <v>36.840000000000003</v>
      </c>
      <c r="L120" s="17">
        <v>22.81</v>
      </c>
      <c r="M120" s="17">
        <v>33.159999999999997</v>
      </c>
      <c r="N120" s="17">
        <v>52.18</v>
      </c>
      <c r="O120" s="17">
        <v>30.11</v>
      </c>
      <c r="P120" s="17">
        <f t="shared" si="32"/>
        <v>3.0600000000000023</v>
      </c>
      <c r="Q120" s="17">
        <f>'[1]Modern Mass &amp; Volume'!D116/0.001</f>
        <v>299.99999999999983</v>
      </c>
      <c r="R120" s="17">
        <v>571.79999999999995</v>
      </c>
      <c r="S120" s="35">
        <f t="shared" si="18"/>
        <v>1.906000000000001</v>
      </c>
      <c r="T120" s="35">
        <f t="shared" si="19"/>
        <v>47.452282157676343</v>
      </c>
      <c r="U120" s="36">
        <f t="shared" si="20"/>
        <v>1.238437821171634</v>
      </c>
      <c r="V120" s="36">
        <f t="shared" si="21"/>
        <v>0.10651974288337926</v>
      </c>
      <c r="W120" s="36">
        <f t="shared" si="22"/>
        <v>0.66569151317949782</v>
      </c>
      <c r="X120" s="36">
        <f t="shared" si="23"/>
        <v>17.38866880204997</v>
      </c>
      <c r="Y120" s="36">
        <f t="shared" si="24"/>
        <v>0.72267582742605962</v>
      </c>
      <c r="Z120" s="36">
        <f t="shared" si="25"/>
        <v>7.3222370224514194E-2</v>
      </c>
      <c r="AA120" s="36">
        <v>0.43714066692219239</v>
      </c>
      <c r="AB120" s="36">
        <v>1.5520833333333335</v>
      </c>
      <c r="AC120" s="37">
        <v>0.61092715231788075</v>
      </c>
      <c r="AD120" s="37">
        <v>1.9799999999999998</v>
      </c>
      <c r="AE120" s="36">
        <f t="shared" si="26"/>
        <v>0.20349434737923944</v>
      </c>
      <c r="AF120" s="37">
        <v>3.05</v>
      </c>
      <c r="AG120" s="36">
        <f t="shared" si="27"/>
        <v>0.31346351490236379</v>
      </c>
      <c r="AH120" s="36">
        <v>4.4800000000000004</v>
      </c>
      <c r="AI120" s="36">
        <f t="shared" si="33"/>
        <v>0.46043165467625902</v>
      </c>
      <c r="AJ120" s="37">
        <v>1.5</v>
      </c>
      <c r="AK120" s="36">
        <f t="shared" si="28"/>
        <v>0.12448132780082986</v>
      </c>
      <c r="AL120" s="17">
        <v>4.97</v>
      </c>
      <c r="AM120" s="36">
        <f t="shared" si="34"/>
        <v>0.41244813278008297</v>
      </c>
      <c r="AN120" s="17">
        <v>6.47</v>
      </c>
      <c r="AO120" s="36">
        <f t="shared" si="35"/>
        <v>0.53692946058091284</v>
      </c>
      <c r="AP120" s="37">
        <v>9.64</v>
      </c>
      <c r="AQ120" s="37">
        <f t="shared" si="29"/>
        <v>0.8</v>
      </c>
      <c r="AR120" s="37">
        <v>1.7000000000000011</v>
      </c>
      <c r="AS120" s="37">
        <f t="shared" si="30"/>
        <v>0.14107883817427394</v>
      </c>
    </row>
    <row r="121" spans="1:45" x14ac:dyDescent="0.35">
      <c r="A121" s="32" t="s">
        <v>119</v>
      </c>
      <c r="B121" s="39">
        <v>39</v>
      </c>
      <c r="C121" s="39">
        <v>28</v>
      </c>
      <c r="D121" s="39">
        <v>6</v>
      </c>
      <c r="E121" s="32">
        <v>9.01</v>
      </c>
      <c r="F121" s="17">
        <v>11.47</v>
      </c>
      <c r="G121" s="32">
        <f t="shared" si="31"/>
        <v>5.3000000000000007</v>
      </c>
      <c r="H121" s="34">
        <v>2.99</v>
      </c>
      <c r="I121" s="17">
        <v>2.31</v>
      </c>
      <c r="J121" s="32">
        <v>69.02</v>
      </c>
      <c r="K121" s="32">
        <v>34.99</v>
      </c>
      <c r="L121" s="17">
        <v>20.239999999999998</v>
      </c>
      <c r="M121" s="17">
        <v>30.78</v>
      </c>
      <c r="N121" s="17">
        <v>47.27</v>
      </c>
      <c r="O121" s="17">
        <v>28.49</v>
      </c>
      <c r="P121" s="17">
        <f t="shared" si="32"/>
        <v>1.5099999999999909</v>
      </c>
      <c r="Q121" s="17">
        <f>'[1]Modern Mass &amp; Volume'!D117/0.001</f>
        <v>200.00000000000017</v>
      </c>
      <c r="R121" s="17">
        <v>580</v>
      </c>
      <c r="S121" s="35">
        <f t="shared" si="18"/>
        <v>2.8999999999999977</v>
      </c>
      <c r="T121" s="35">
        <f t="shared" si="19"/>
        <v>50.566695727986051</v>
      </c>
      <c r="U121" s="36">
        <f t="shared" si="20"/>
        <v>1.2730299667036626</v>
      </c>
      <c r="V121" s="36">
        <f t="shared" si="21"/>
        <v>0.12011718750000004</v>
      </c>
      <c r="W121" s="36">
        <f t="shared" si="22"/>
        <v>0.66786201904887232</v>
      </c>
      <c r="X121" s="36">
        <f t="shared" si="23"/>
        <v>17.738338162851349</v>
      </c>
      <c r="Y121" s="36">
        <f t="shared" si="24"/>
        <v>0.70842998363152132</v>
      </c>
      <c r="Z121" s="36">
        <f t="shared" si="25"/>
        <v>7.1778964469267723E-2</v>
      </c>
      <c r="AA121" s="36">
        <v>0.42817854876242856</v>
      </c>
      <c r="AB121" s="36">
        <v>1.2943722943722944</v>
      </c>
      <c r="AC121" s="37">
        <v>0.52453468697123518</v>
      </c>
      <c r="AD121" s="37">
        <v>1.83</v>
      </c>
      <c r="AE121" s="36">
        <f t="shared" si="26"/>
        <v>0.20310765815760268</v>
      </c>
      <c r="AF121" s="37">
        <v>2.83</v>
      </c>
      <c r="AG121" s="36">
        <f t="shared" si="27"/>
        <v>0.31409544950055496</v>
      </c>
      <c r="AH121" s="36">
        <v>4.17</v>
      </c>
      <c r="AI121" s="36">
        <f t="shared" si="33"/>
        <v>0.462819089900111</v>
      </c>
      <c r="AJ121" s="37">
        <v>1.0599999999999996</v>
      </c>
      <c r="AK121" s="36">
        <f t="shared" si="28"/>
        <v>9.241499564080205E-2</v>
      </c>
      <c r="AL121" s="17">
        <v>5</v>
      </c>
      <c r="AM121" s="36">
        <f t="shared" si="34"/>
        <v>0.4359197907585004</v>
      </c>
      <c r="AN121" s="17">
        <v>6.06</v>
      </c>
      <c r="AO121" s="36">
        <f t="shared" si="35"/>
        <v>0.52833478639930243</v>
      </c>
      <c r="AP121" s="37">
        <v>9.2099999999999991</v>
      </c>
      <c r="AQ121" s="37">
        <f t="shared" si="29"/>
        <v>0.8029642545771577</v>
      </c>
      <c r="AR121" s="37">
        <v>1.620000000000001</v>
      </c>
      <c r="AS121" s="37">
        <f t="shared" si="30"/>
        <v>0.14123801220575422</v>
      </c>
    </row>
    <row r="122" spans="1:45" x14ac:dyDescent="0.35">
      <c r="A122" s="32" t="s">
        <v>120</v>
      </c>
      <c r="B122" s="39">
        <v>39</v>
      </c>
      <c r="C122" s="39">
        <v>27.2</v>
      </c>
      <c r="D122" s="39">
        <v>6.75</v>
      </c>
      <c r="E122" s="32">
        <v>8.89</v>
      </c>
      <c r="F122" s="17">
        <v>10.52</v>
      </c>
      <c r="G122" s="32">
        <f t="shared" si="31"/>
        <v>4.88</v>
      </c>
      <c r="H122" s="34">
        <v>2.83</v>
      </c>
      <c r="I122" s="17">
        <v>2.0499999999999998</v>
      </c>
      <c r="J122" s="32">
        <v>63.02</v>
      </c>
      <c r="K122" s="32">
        <v>33.869999999999997</v>
      </c>
      <c r="L122" s="17">
        <v>20.420000000000002</v>
      </c>
      <c r="M122" s="17">
        <v>29.32</v>
      </c>
      <c r="N122" s="17">
        <v>40.97</v>
      </c>
      <c r="O122" s="17">
        <v>27.25</v>
      </c>
      <c r="P122" s="17">
        <f t="shared" si="32"/>
        <v>1.6300000000000026</v>
      </c>
      <c r="Q122" s="17">
        <f>'[1]Modern Mass &amp; Volume'!D118/0.001</f>
        <v>150.00000000000034</v>
      </c>
      <c r="R122" s="17">
        <v>479.2</v>
      </c>
      <c r="S122" s="35">
        <f t="shared" si="18"/>
        <v>3.1946666666666594</v>
      </c>
      <c r="T122" s="35">
        <f t="shared" si="19"/>
        <v>45.551330798479086</v>
      </c>
      <c r="U122" s="36">
        <f t="shared" si="20"/>
        <v>1.1833520809898761</v>
      </c>
      <c r="V122" s="36">
        <f t="shared" si="21"/>
        <v>8.3977331272539882E-2</v>
      </c>
      <c r="W122" s="36">
        <f t="shared" si="22"/>
        <v>0.67384637756782306</v>
      </c>
      <c r="X122" s="36">
        <f t="shared" si="23"/>
        <v>18.203378292605521</v>
      </c>
      <c r="Y122" s="36">
        <f t="shared" si="24"/>
        <v>0.69033178415370389</v>
      </c>
      <c r="Z122" s="36">
        <f t="shared" si="25"/>
        <v>6.9945233476380111E-2</v>
      </c>
      <c r="AA122" s="36">
        <v>0.49841347327312674</v>
      </c>
      <c r="AB122" s="36">
        <v>1.3804878048780489</v>
      </c>
      <c r="AC122" s="37">
        <v>0.58185053380782914</v>
      </c>
      <c r="AD122" s="37">
        <v>2.11</v>
      </c>
      <c r="AE122" s="36">
        <f t="shared" si="26"/>
        <v>0.23734533183352077</v>
      </c>
      <c r="AF122" s="37">
        <v>2.8499999999999996</v>
      </c>
      <c r="AG122" s="36">
        <f t="shared" si="27"/>
        <v>0.32058492688413942</v>
      </c>
      <c r="AH122" s="36">
        <v>4.22</v>
      </c>
      <c r="AI122" s="36">
        <f t="shared" si="33"/>
        <v>0.47469066366704155</v>
      </c>
      <c r="AJ122" s="37">
        <v>0.75</v>
      </c>
      <c r="AK122" s="36">
        <f t="shared" si="28"/>
        <v>7.1292775665399238E-2</v>
      </c>
      <c r="AL122" s="17">
        <v>4.75</v>
      </c>
      <c r="AM122" s="36">
        <f t="shared" si="34"/>
        <v>0.45152091254752852</v>
      </c>
      <c r="AN122" s="17">
        <v>5.5</v>
      </c>
      <c r="AO122" s="36">
        <f t="shared" si="35"/>
        <v>0.52281368821292773</v>
      </c>
      <c r="AP122" s="37">
        <v>8.3699999999999992</v>
      </c>
      <c r="AQ122" s="37">
        <f t="shared" si="29"/>
        <v>0.79562737642585546</v>
      </c>
      <c r="AR122" s="37">
        <v>1.2400000000000002</v>
      </c>
      <c r="AS122" s="37">
        <f t="shared" si="30"/>
        <v>0.1178707224334601</v>
      </c>
    </row>
    <row r="123" spans="1:45" x14ac:dyDescent="0.35">
      <c r="A123" s="32" t="s">
        <v>121</v>
      </c>
      <c r="B123" s="39">
        <v>37</v>
      </c>
      <c r="C123" s="39">
        <v>26</v>
      </c>
      <c r="D123" s="39">
        <v>6.2</v>
      </c>
      <c r="E123" s="32">
        <v>8.67</v>
      </c>
      <c r="F123" s="17">
        <v>10.59</v>
      </c>
      <c r="G123" s="32">
        <f t="shared" si="31"/>
        <v>4.49</v>
      </c>
      <c r="H123" s="34">
        <v>2.54</v>
      </c>
      <c r="I123" s="17">
        <v>1.95</v>
      </c>
      <c r="J123" s="32">
        <v>62.2</v>
      </c>
      <c r="K123" s="32">
        <v>33.03</v>
      </c>
      <c r="L123" s="17">
        <v>19.579999999999998</v>
      </c>
      <c r="M123" s="17">
        <v>29.11</v>
      </c>
      <c r="N123" s="17">
        <v>41.23</v>
      </c>
      <c r="O123" s="17">
        <v>27.56</v>
      </c>
      <c r="P123" s="17">
        <f t="shared" si="32"/>
        <v>1.3900000000000077</v>
      </c>
      <c r="Q123" s="17">
        <f>'[1]Modern Mass &amp; Volume'!D119/0.001</f>
        <v>99.999999999999645</v>
      </c>
      <c r="R123" s="17">
        <v>438.9</v>
      </c>
      <c r="S123" s="35">
        <f t="shared" si="18"/>
        <v>4.3890000000000153</v>
      </c>
      <c r="T123" s="35">
        <f t="shared" si="19"/>
        <v>41.444759206798864</v>
      </c>
      <c r="U123" s="36">
        <f t="shared" si="20"/>
        <v>1.2214532871972319</v>
      </c>
      <c r="V123" s="36">
        <f t="shared" si="21"/>
        <v>9.9688473520249232E-2</v>
      </c>
      <c r="W123" s="36">
        <f t="shared" si="22"/>
        <v>0.67744700501986055</v>
      </c>
      <c r="X123" s="36">
        <f t="shared" si="23"/>
        <v>17.53988585209003</v>
      </c>
      <c r="Y123" s="36">
        <f t="shared" si="24"/>
        <v>0.7164454045099603</v>
      </c>
      <c r="Z123" s="36">
        <f t="shared" si="25"/>
        <v>7.2591096400062671E-2</v>
      </c>
      <c r="AA123" s="36">
        <v>0.47489691971865144</v>
      </c>
      <c r="AB123" s="36">
        <v>1.3025641025641026</v>
      </c>
      <c r="AC123" s="37">
        <v>0.55935251798561147</v>
      </c>
      <c r="AD123" s="37">
        <v>1.8599999999999999</v>
      </c>
      <c r="AE123" s="36">
        <f t="shared" si="26"/>
        <v>0.21453287197231832</v>
      </c>
      <c r="AF123" s="37">
        <v>2.61</v>
      </c>
      <c r="AG123" s="36">
        <f t="shared" si="27"/>
        <v>0.30103806228373703</v>
      </c>
      <c r="AH123" s="36">
        <v>3.98</v>
      </c>
      <c r="AI123" s="36">
        <f t="shared" si="33"/>
        <v>0.45905420991926182</v>
      </c>
      <c r="AJ123" s="37">
        <v>1.2399999999999993</v>
      </c>
      <c r="AK123" s="36">
        <f t="shared" si="28"/>
        <v>0.11709159584513686</v>
      </c>
      <c r="AL123" s="17">
        <v>4.4400000000000004</v>
      </c>
      <c r="AM123" s="36">
        <f t="shared" si="34"/>
        <v>0.41926345609065158</v>
      </c>
      <c r="AN123" s="17">
        <v>5.68</v>
      </c>
      <c r="AO123" s="36">
        <f t="shared" si="35"/>
        <v>0.53635505193578847</v>
      </c>
      <c r="AP123" s="37">
        <v>8.64</v>
      </c>
      <c r="AQ123" s="37">
        <f t="shared" si="29"/>
        <v>0.8158640226628896</v>
      </c>
      <c r="AR123" s="37">
        <v>1.33</v>
      </c>
      <c r="AS123" s="37">
        <f t="shared" si="30"/>
        <v>0.12559017941454204</v>
      </c>
    </row>
    <row r="124" spans="1:45" x14ac:dyDescent="0.35">
      <c r="A124" s="32" t="s">
        <v>122</v>
      </c>
      <c r="B124" s="39">
        <v>35.799999999999997</v>
      </c>
      <c r="C124" s="39">
        <v>26.3</v>
      </c>
      <c r="D124" s="39">
        <v>6.58</v>
      </c>
      <c r="E124" s="32">
        <v>8.4</v>
      </c>
      <c r="F124" s="17">
        <v>10.4</v>
      </c>
      <c r="G124" s="32">
        <f t="shared" si="31"/>
        <v>4.74</v>
      </c>
      <c r="H124" s="34">
        <v>2.79</v>
      </c>
      <c r="I124" s="17">
        <v>1.95</v>
      </c>
      <c r="J124" s="32">
        <v>59.62</v>
      </c>
      <c r="K124" s="32">
        <v>32.369999999999997</v>
      </c>
      <c r="L124" s="17">
        <v>19.23</v>
      </c>
      <c r="M124" s="17">
        <v>30.42</v>
      </c>
      <c r="N124" s="17">
        <v>38.56</v>
      </c>
      <c r="O124" s="17">
        <v>26.77</v>
      </c>
      <c r="P124" s="17">
        <f t="shared" si="32"/>
        <v>1.8299999999999912</v>
      </c>
      <c r="Q124" s="17">
        <f>'[1]Modern Mass &amp; Volume'!D120/0.001</f>
        <v>99.999999999999645</v>
      </c>
      <c r="R124" s="17">
        <v>437.5</v>
      </c>
      <c r="S124" s="35">
        <f t="shared" si="18"/>
        <v>4.375000000000016</v>
      </c>
      <c r="T124" s="35">
        <f t="shared" si="19"/>
        <v>42.067307692307693</v>
      </c>
      <c r="U124" s="36">
        <f t="shared" si="20"/>
        <v>1.2380952380952381</v>
      </c>
      <c r="V124" s="36">
        <f t="shared" si="21"/>
        <v>0.10638297872340426</v>
      </c>
      <c r="W124" s="36">
        <f t="shared" si="22"/>
        <v>0.68246336996336987</v>
      </c>
      <c r="X124" s="36">
        <f t="shared" si="23"/>
        <v>17.574922844682991</v>
      </c>
      <c r="Y124" s="36">
        <f t="shared" si="24"/>
        <v>0.71501711418101188</v>
      </c>
      <c r="Z124" s="36">
        <f t="shared" si="25"/>
        <v>7.2446380333348714E-2</v>
      </c>
      <c r="AA124" s="36">
        <v>0.49870331950207469</v>
      </c>
      <c r="AB124" s="36">
        <v>1.4307692307692308</v>
      </c>
      <c r="AC124" s="37">
        <v>0.62162162162162171</v>
      </c>
      <c r="AD124" s="37">
        <v>1.8999999999999997</v>
      </c>
      <c r="AE124" s="36">
        <f t="shared" si="26"/>
        <v>0.22619047619047614</v>
      </c>
      <c r="AF124" s="37">
        <v>3.11</v>
      </c>
      <c r="AG124" s="36">
        <f t="shared" si="27"/>
        <v>0.3702380952380952</v>
      </c>
      <c r="AH124" s="36">
        <v>4.32</v>
      </c>
      <c r="AI124" s="36">
        <f t="shared" si="33"/>
        <v>0.51428571428571435</v>
      </c>
      <c r="AJ124" s="37">
        <v>1.0499999999999998</v>
      </c>
      <c r="AK124" s="36">
        <f t="shared" si="28"/>
        <v>0.10096153846153844</v>
      </c>
      <c r="AL124" s="17">
        <v>4.6500000000000004</v>
      </c>
      <c r="AM124" s="36">
        <f t="shared" si="34"/>
        <v>0.44711538461538464</v>
      </c>
      <c r="AN124" s="17">
        <v>5.7</v>
      </c>
      <c r="AO124" s="36">
        <f t="shared" si="35"/>
        <v>0.54807692307692313</v>
      </c>
      <c r="AP124" s="37">
        <v>8.15</v>
      </c>
      <c r="AQ124" s="37">
        <f t="shared" si="29"/>
        <v>0.78365384615384615</v>
      </c>
      <c r="AR124" s="37">
        <v>1.3200000000000003</v>
      </c>
      <c r="AS124" s="37">
        <f t="shared" si="30"/>
        <v>0.12692307692307694</v>
      </c>
    </row>
    <row r="125" spans="1:45" x14ac:dyDescent="0.35">
      <c r="A125" s="32" t="s">
        <v>123</v>
      </c>
      <c r="B125" s="39">
        <v>32.5</v>
      </c>
      <c r="C125" s="39">
        <v>23.3</v>
      </c>
      <c r="D125" s="39">
        <v>5.14</v>
      </c>
      <c r="E125" s="32">
        <v>7.82</v>
      </c>
      <c r="F125" s="17">
        <v>10.050000000000001</v>
      </c>
      <c r="G125" s="32">
        <f t="shared" si="31"/>
        <v>4.03</v>
      </c>
      <c r="H125" s="34">
        <v>2.27</v>
      </c>
      <c r="I125" s="17">
        <v>1.76</v>
      </c>
      <c r="J125" s="32">
        <v>52.64</v>
      </c>
      <c r="K125" s="32">
        <v>31.13</v>
      </c>
      <c r="L125" s="17">
        <v>16.36</v>
      </c>
      <c r="M125" s="17">
        <v>27.16</v>
      </c>
      <c r="N125" s="17">
        <v>34.770000000000003</v>
      </c>
      <c r="O125" s="17">
        <v>24.95</v>
      </c>
      <c r="P125" s="17">
        <f t="shared" si="32"/>
        <v>1.509999999999998</v>
      </c>
      <c r="Q125" s="17">
        <f>'[1]Modern Mass &amp; Volume'!D121/0.001</f>
        <v>99.999999999999645</v>
      </c>
      <c r="R125" s="17">
        <v>331.7</v>
      </c>
      <c r="S125" s="35">
        <f t="shared" si="18"/>
        <v>3.3170000000000117</v>
      </c>
      <c r="T125" s="35">
        <f t="shared" si="19"/>
        <v>33.004975124378106</v>
      </c>
      <c r="U125" s="36">
        <f t="shared" si="20"/>
        <v>1.2851662404092072</v>
      </c>
      <c r="V125" s="36">
        <f t="shared" si="21"/>
        <v>0.12479015109121434</v>
      </c>
      <c r="W125" s="36">
        <f t="shared" si="22"/>
        <v>0.6697967960707969</v>
      </c>
      <c r="X125" s="36">
        <f t="shared" si="23"/>
        <v>18.409515577507598</v>
      </c>
      <c r="Y125" s="36">
        <f t="shared" si="24"/>
        <v>0.68260191646283896</v>
      </c>
      <c r="Z125" s="36">
        <f t="shared" si="25"/>
        <v>6.9162034132543015E-2</v>
      </c>
      <c r="AA125" s="36">
        <v>0.47052056370434275</v>
      </c>
      <c r="AB125" s="36">
        <v>1.2897727272727273</v>
      </c>
      <c r="AC125" s="37">
        <v>0.53333333333333344</v>
      </c>
      <c r="AD125" s="37">
        <v>1.53</v>
      </c>
      <c r="AE125" s="36">
        <f t="shared" si="26"/>
        <v>0.19565217391304349</v>
      </c>
      <c r="AF125" s="37">
        <v>2.4699999999999998</v>
      </c>
      <c r="AG125" s="36">
        <f t="shared" si="27"/>
        <v>0.31585677749360608</v>
      </c>
      <c r="AH125" s="36">
        <v>3.72</v>
      </c>
      <c r="AI125" s="36">
        <f t="shared" si="33"/>
        <v>0.47570332480818417</v>
      </c>
      <c r="AJ125" s="37">
        <v>1.0999999999999996</v>
      </c>
      <c r="AK125" s="36">
        <f t="shared" si="28"/>
        <v>0.10945273631840792</v>
      </c>
      <c r="AL125" s="17">
        <v>4.21</v>
      </c>
      <c r="AM125" s="36">
        <f t="shared" si="34"/>
        <v>0.41890547263681588</v>
      </c>
      <c r="AN125" s="17">
        <v>5.31</v>
      </c>
      <c r="AO125" s="36">
        <f t="shared" si="35"/>
        <v>0.52835820895522378</v>
      </c>
      <c r="AP125" s="37">
        <v>8.25</v>
      </c>
      <c r="AQ125" s="37">
        <f t="shared" si="29"/>
        <v>0.82089552238805963</v>
      </c>
      <c r="AR125" s="37">
        <v>1.33</v>
      </c>
      <c r="AS125" s="37">
        <f t="shared" si="30"/>
        <v>0.13233830845771144</v>
      </c>
    </row>
    <row r="126" spans="1:45" x14ac:dyDescent="0.35">
      <c r="A126" s="32" t="s">
        <v>124</v>
      </c>
      <c r="B126" s="39">
        <v>35.5</v>
      </c>
      <c r="C126" s="39">
        <v>31.5</v>
      </c>
      <c r="D126" s="39">
        <v>10.6</v>
      </c>
      <c r="E126" s="32">
        <v>8.6999999999999993</v>
      </c>
      <c r="F126" s="17">
        <v>11.36</v>
      </c>
      <c r="G126" s="32">
        <f t="shared" si="31"/>
        <v>4.66</v>
      </c>
      <c r="H126" s="34">
        <v>2.44</v>
      </c>
      <c r="I126" s="17">
        <v>2.2200000000000002</v>
      </c>
      <c r="J126" s="32">
        <v>67.05</v>
      </c>
      <c r="K126" s="32">
        <v>34.86</v>
      </c>
      <c r="L126" s="17">
        <v>20.170000000000002</v>
      </c>
      <c r="M126" s="17">
        <v>31.61</v>
      </c>
      <c r="N126" s="17">
        <v>45.05</v>
      </c>
      <c r="O126" s="17">
        <v>29.05</v>
      </c>
      <c r="P126" s="17">
        <f t="shared" si="32"/>
        <v>1.8299999999999983</v>
      </c>
      <c r="Q126" s="17">
        <f>'[1]Modern Mass &amp; Volume'!D122/0.001</f>
        <v>99.999999999999645</v>
      </c>
      <c r="R126" s="17">
        <v>461.4</v>
      </c>
      <c r="S126" s="35">
        <f t="shared" si="18"/>
        <v>4.6140000000000159</v>
      </c>
      <c r="T126" s="35">
        <f t="shared" si="19"/>
        <v>40.616197183098592</v>
      </c>
      <c r="U126" s="36">
        <f t="shared" si="20"/>
        <v>1.3057471264367817</v>
      </c>
      <c r="V126" s="36">
        <f t="shared" si="21"/>
        <v>0.1326021934197408</v>
      </c>
      <c r="W126" s="36">
        <f t="shared" si="22"/>
        <v>0.67842399222923755</v>
      </c>
      <c r="X126" s="36">
        <f t="shared" si="23"/>
        <v>18.12408053691275</v>
      </c>
      <c r="Y126" s="36">
        <f t="shared" si="24"/>
        <v>0.69335217247383318</v>
      </c>
      <c r="Z126" s="36">
        <f t="shared" si="25"/>
        <v>7.0251262796035108E-2</v>
      </c>
      <c r="AA126" s="36">
        <v>0.44772475027746955</v>
      </c>
      <c r="AB126" s="36">
        <v>1.099099099099099</v>
      </c>
      <c r="AC126" s="37">
        <v>0.63227016885553478</v>
      </c>
      <c r="AD126" s="37">
        <v>2.04</v>
      </c>
      <c r="AE126" s="36">
        <f t="shared" si="26"/>
        <v>0.23448275862068968</v>
      </c>
      <c r="AF126" s="37">
        <v>3.15</v>
      </c>
      <c r="AG126" s="36">
        <f t="shared" si="27"/>
        <v>0.36206896551724138</v>
      </c>
      <c r="AH126" s="36">
        <v>4.3100000000000005</v>
      </c>
      <c r="AI126" s="36">
        <f t="shared" si="33"/>
        <v>0.4954022988505748</v>
      </c>
      <c r="AJ126" s="37">
        <v>1.71</v>
      </c>
      <c r="AK126" s="36">
        <f t="shared" si="28"/>
        <v>0.1505281690140845</v>
      </c>
      <c r="AL126" s="17">
        <v>4.28</v>
      </c>
      <c r="AM126" s="36">
        <f t="shared" si="34"/>
        <v>0.37676056338028174</v>
      </c>
      <c r="AN126" s="17">
        <v>5.99</v>
      </c>
      <c r="AO126" s="36">
        <f t="shared" si="35"/>
        <v>0.52728873239436624</v>
      </c>
      <c r="AP126" s="37">
        <v>9.120000000000001</v>
      </c>
      <c r="AQ126" s="37">
        <f t="shared" si="29"/>
        <v>0.80281690140845086</v>
      </c>
      <c r="AR126" s="37">
        <v>1.5399999999999991</v>
      </c>
      <c r="AS126" s="37">
        <f t="shared" si="30"/>
        <v>0.13556338028169007</v>
      </c>
    </row>
    <row r="127" spans="1:45" x14ac:dyDescent="0.35">
      <c r="A127" s="32" t="s">
        <v>125</v>
      </c>
      <c r="B127" s="39">
        <v>43</v>
      </c>
      <c r="C127" s="39">
        <v>33</v>
      </c>
      <c r="D127" s="33"/>
      <c r="E127" s="32">
        <v>9.02</v>
      </c>
      <c r="F127" s="17">
        <v>11.79</v>
      </c>
      <c r="G127" s="32">
        <f t="shared" si="31"/>
        <v>5.01</v>
      </c>
      <c r="H127" s="34">
        <v>2.92</v>
      </c>
      <c r="I127" s="17">
        <v>2.09</v>
      </c>
      <c r="J127" s="32">
        <v>70.849999999999994</v>
      </c>
      <c r="K127" s="32">
        <v>35.869999999999997</v>
      </c>
      <c r="L127" s="17">
        <v>23.08</v>
      </c>
      <c r="M127" s="17">
        <v>31.22</v>
      </c>
      <c r="N127" s="17">
        <v>45.74</v>
      </c>
      <c r="O127" s="17">
        <v>28.26</v>
      </c>
      <c r="P127" s="17">
        <f t="shared" si="32"/>
        <v>2.0300000000000011</v>
      </c>
      <c r="Q127" s="17">
        <f>'[1]Modern Mass &amp; Volume'!D123/0.001</f>
        <v>200.00000000000017</v>
      </c>
      <c r="R127" s="17">
        <v>552.1</v>
      </c>
      <c r="S127" s="35">
        <f t="shared" si="18"/>
        <v>2.7604999999999977</v>
      </c>
      <c r="T127" s="35">
        <f t="shared" si="19"/>
        <v>46.827820186598821</v>
      </c>
      <c r="U127" s="36">
        <f t="shared" si="20"/>
        <v>1.3070953436807096</v>
      </c>
      <c r="V127" s="36">
        <f t="shared" si="21"/>
        <v>0.13310908217203266</v>
      </c>
      <c r="W127" s="36">
        <f t="shared" si="22"/>
        <v>0.66622283155517192</v>
      </c>
      <c r="X127" s="36">
        <f t="shared" si="23"/>
        <v>18.160294989414254</v>
      </c>
      <c r="Y127" s="36">
        <f t="shared" si="24"/>
        <v>0.69196952041165549</v>
      </c>
      <c r="Z127" s="36">
        <f t="shared" si="25"/>
        <v>7.0111170852529756E-2</v>
      </c>
      <c r="AA127" s="36">
        <v>0.50459116746829902</v>
      </c>
      <c r="AB127" s="36">
        <v>1.3971291866028708</v>
      </c>
      <c r="AC127" s="37">
        <v>0.60498220640569389</v>
      </c>
      <c r="AD127" s="37">
        <v>1.6099999999999999</v>
      </c>
      <c r="AE127" s="36">
        <f t="shared" si="26"/>
        <v>0.17849223946784923</v>
      </c>
      <c r="AF127" s="37">
        <v>2.57</v>
      </c>
      <c r="AG127" s="36">
        <f t="shared" si="27"/>
        <v>0.28492239467849223</v>
      </c>
      <c r="AH127" s="36">
        <v>4.09</v>
      </c>
      <c r="AI127" s="36">
        <f t="shared" si="33"/>
        <v>0.45343680709534367</v>
      </c>
      <c r="AJ127" s="37">
        <v>1.71</v>
      </c>
      <c r="AK127" s="36">
        <f t="shared" si="28"/>
        <v>0.14503816793893132</v>
      </c>
      <c r="AL127" s="17">
        <v>4.66</v>
      </c>
      <c r="AM127" s="36">
        <f t="shared" si="34"/>
        <v>0.39525021204410521</v>
      </c>
      <c r="AN127" s="17">
        <v>6.37</v>
      </c>
      <c r="AO127" s="36">
        <f t="shared" si="35"/>
        <v>0.54028837998303647</v>
      </c>
      <c r="AP127" s="37">
        <v>9.4699999999999989</v>
      </c>
      <c r="AQ127" s="37">
        <f t="shared" si="29"/>
        <v>0.80322307039864282</v>
      </c>
      <c r="AR127" s="37">
        <v>1.6099999999999994</v>
      </c>
      <c r="AS127" s="37">
        <f t="shared" si="30"/>
        <v>0.13655640373197622</v>
      </c>
    </row>
    <row r="128" spans="1:45" x14ac:dyDescent="0.35">
      <c r="A128" s="32" t="s">
        <v>126</v>
      </c>
      <c r="B128" s="33">
        <v>43.7</v>
      </c>
      <c r="C128" s="33">
        <v>31.8</v>
      </c>
      <c r="D128" s="33">
        <v>14.5</v>
      </c>
      <c r="E128" s="32">
        <v>10.25</v>
      </c>
      <c r="F128" s="17">
        <v>11.94</v>
      </c>
      <c r="G128" s="32">
        <f t="shared" si="31"/>
        <v>5.5500000000000007</v>
      </c>
      <c r="H128" s="34">
        <v>3.18</v>
      </c>
      <c r="I128" s="17">
        <v>2.37</v>
      </c>
      <c r="J128" s="32">
        <v>83.27</v>
      </c>
      <c r="K128" s="32">
        <v>39.340000000000003</v>
      </c>
      <c r="L128" s="17">
        <v>24.1</v>
      </c>
      <c r="M128" s="17">
        <v>35.51</v>
      </c>
      <c r="N128" s="17">
        <v>56.95</v>
      </c>
      <c r="O128" s="17">
        <v>31.63</v>
      </c>
      <c r="P128" s="17">
        <f t="shared" si="32"/>
        <v>2.2199999999999847</v>
      </c>
      <c r="Q128" s="17">
        <f>'[1]Modern Mass &amp; Volume'!D124/0.001</f>
        <v>299.99999999999983</v>
      </c>
      <c r="R128" s="17">
        <v>726.4</v>
      </c>
      <c r="S128" s="35">
        <f t="shared" si="18"/>
        <v>2.4213333333333344</v>
      </c>
      <c r="T128" s="35">
        <f t="shared" si="19"/>
        <v>60.837520938023452</v>
      </c>
      <c r="U128" s="36">
        <f t="shared" si="20"/>
        <v>1.1648780487804877</v>
      </c>
      <c r="V128" s="36">
        <f t="shared" si="21"/>
        <v>7.6160432627309579E-2</v>
      </c>
      <c r="W128" s="36">
        <f t="shared" si="22"/>
        <v>0.68039383911427054</v>
      </c>
      <c r="X128" s="36">
        <f t="shared" si="23"/>
        <v>18.585752371802574</v>
      </c>
      <c r="Y128" s="36">
        <f t="shared" si="24"/>
        <v>0.67612923937501046</v>
      </c>
      <c r="Z128" s="36">
        <f t="shared" si="25"/>
        <v>6.8506214828669601E-2</v>
      </c>
      <c r="AA128" s="36">
        <v>0.42317822651448639</v>
      </c>
      <c r="AB128" s="36">
        <v>1.3417721518987342</v>
      </c>
      <c r="AC128" s="37">
        <v>0.66666666666666652</v>
      </c>
      <c r="AD128" s="37">
        <v>2.38</v>
      </c>
      <c r="AE128" s="36">
        <f t="shared" si="26"/>
        <v>0.2321951219512195</v>
      </c>
      <c r="AF128" s="37">
        <v>3.58</v>
      </c>
      <c r="AG128" s="36">
        <f t="shared" si="27"/>
        <v>0.34926829268292686</v>
      </c>
      <c r="AH128" s="36">
        <v>4.9899999999999993</v>
      </c>
      <c r="AI128" s="36">
        <f t="shared" si="33"/>
        <v>0.48682926829268286</v>
      </c>
      <c r="AJ128" s="37">
        <v>1.7199999999999998</v>
      </c>
      <c r="AK128" s="36">
        <f t="shared" si="28"/>
        <v>0.14405360134003348</v>
      </c>
      <c r="AL128" s="17">
        <v>4.7300000000000004</v>
      </c>
      <c r="AM128" s="36">
        <f t="shared" si="34"/>
        <v>0.39614740368509216</v>
      </c>
      <c r="AN128" s="17">
        <v>6.45</v>
      </c>
      <c r="AO128" s="36">
        <f t="shared" si="35"/>
        <v>0.54020100502512569</v>
      </c>
      <c r="AP128" s="37">
        <v>9.92</v>
      </c>
      <c r="AQ128" s="37">
        <f t="shared" si="29"/>
        <v>0.83082077051926306</v>
      </c>
      <c r="AR128" s="37">
        <v>1.5099999999999998</v>
      </c>
      <c r="AS128" s="37">
        <f t="shared" si="30"/>
        <v>0.12646566164154102</v>
      </c>
    </row>
    <row r="129" spans="1:45" x14ac:dyDescent="0.35">
      <c r="A129" s="32" t="s">
        <v>127</v>
      </c>
      <c r="B129" s="33">
        <v>44.1</v>
      </c>
      <c r="C129" s="33">
        <v>31.3</v>
      </c>
      <c r="D129" s="33">
        <v>13.2</v>
      </c>
      <c r="E129" s="32">
        <v>9.76</v>
      </c>
      <c r="F129" s="17">
        <v>11.78</v>
      </c>
      <c r="G129" s="32">
        <f t="shared" si="31"/>
        <v>5.62</v>
      </c>
      <c r="H129" s="34">
        <v>3.58</v>
      </c>
      <c r="I129" s="17">
        <v>2.04</v>
      </c>
      <c r="J129" s="32">
        <v>74.900000000000006</v>
      </c>
      <c r="K129" s="32">
        <v>37.6</v>
      </c>
      <c r="L129" s="17">
        <v>26.05</v>
      </c>
      <c r="M129" s="17">
        <v>32.86</v>
      </c>
      <c r="N129" s="17">
        <v>46.76</v>
      </c>
      <c r="O129" s="17">
        <v>29.12</v>
      </c>
      <c r="P129" s="17">
        <f t="shared" si="32"/>
        <v>2.0900000000000034</v>
      </c>
      <c r="Q129" s="17">
        <f>'[1]Modern Mass &amp; Volume'!D125/0.001</f>
        <v>200.00000000000017</v>
      </c>
      <c r="R129" s="17">
        <v>648.29999999999995</v>
      </c>
      <c r="S129" s="35">
        <f t="shared" si="18"/>
        <v>3.2414999999999972</v>
      </c>
      <c r="T129" s="35">
        <f t="shared" si="19"/>
        <v>55.033955857385401</v>
      </c>
      <c r="U129" s="36">
        <f t="shared" si="20"/>
        <v>1.206967213114754</v>
      </c>
      <c r="V129" s="36">
        <f t="shared" si="21"/>
        <v>9.3779015784586806E-2</v>
      </c>
      <c r="W129" s="36">
        <f t="shared" si="22"/>
        <v>0.65145843190737296</v>
      </c>
      <c r="X129" s="36">
        <f t="shared" si="23"/>
        <v>18.875300400534048</v>
      </c>
      <c r="Y129" s="36">
        <f t="shared" si="24"/>
        <v>0.66575738386678218</v>
      </c>
      <c r="Z129" s="36">
        <f t="shared" si="25"/>
        <v>6.745532615200861E-2</v>
      </c>
      <c r="AA129" s="36">
        <v>0.55710008554319934</v>
      </c>
      <c r="AB129" s="36">
        <v>1.7549019607843137</v>
      </c>
      <c r="AC129" s="37">
        <v>0.60526315789473684</v>
      </c>
      <c r="AD129" s="37">
        <v>2.0499999999999998</v>
      </c>
      <c r="AE129" s="36">
        <f t="shared" si="26"/>
        <v>0.21004098360655737</v>
      </c>
      <c r="AF129" s="37">
        <v>3.21</v>
      </c>
      <c r="AG129" s="36">
        <f t="shared" si="27"/>
        <v>0.32889344262295084</v>
      </c>
      <c r="AH129" s="36">
        <v>5.08</v>
      </c>
      <c r="AI129" s="36">
        <f t="shared" si="33"/>
        <v>0.52049180327868849</v>
      </c>
      <c r="AJ129" s="37">
        <v>1.3599999999999994</v>
      </c>
      <c r="AK129" s="36">
        <f t="shared" si="28"/>
        <v>0.11544991511035649</v>
      </c>
      <c r="AL129" s="17">
        <v>5.15</v>
      </c>
      <c r="AM129" s="36">
        <f t="shared" si="34"/>
        <v>0.43718166383701196</v>
      </c>
      <c r="AN129" s="17">
        <v>6.51</v>
      </c>
      <c r="AO129" s="36">
        <f t="shared" si="35"/>
        <v>0.55263157894736847</v>
      </c>
      <c r="AP129" s="37">
        <v>9.17</v>
      </c>
      <c r="AQ129" s="37">
        <f t="shared" si="29"/>
        <v>0.77843803056027172</v>
      </c>
      <c r="AR129" s="37">
        <v>1.7699999999999996</v>
      </c>
      <c r="AS129" s="37">
        <f t="shared" si="30"/>
        <v>0.15025466893039047</v>
      </c>
    </row>
    <row r="130" spans="1:45" x14ac:dyDescent="0.35">
      <c r="A130" s="32" t="s">
        <v>128</v>
      </c>
      <c r="B130" s="39">
        <v>51.5</v>
      </c>
      <c r="C130" s="39">
        <v>37.5</v>
      </c>
      <c r="D130" s="39">
        <v>8.75</v>
      </c>
      <c r="E130" s="32">
        <v>10.629999999999999</v>
      </c>
      <c r="F130" s="17">
        <v>13.75</v>
      </c>
      <c r="G130" s="32">
        <f t="shared" si="31"/>
        <v>5.4399999999999995</v>
      </c>
      <c r="H130" s="34">
        <v>3.06</v>
      </c>
      <c r="I130" s="17">
        <v>2.38</v>
      </c>
      <c r="J130" s="32">
        <v>95.52</v>
      </c>
      <c r="K130" s="32">
        <v>42.31</v>
      </c>
      <c r="L130" s="17">
        <v>26.22</v>
      </c>
      <c r="M130" s="17">
        <v>37.630000000000003</v>
      </c>
      <c r="N130" s="17">
        <v>65.02</v>
      </c>
      <c r="O130" s="17">
        <v>33.049999999999997</v>
      </c>
      <c r="P130" s="17">
        <f t="shared" si="32"/>
        <v>4.2800000000000011</v>
      </c>
      <c r="Q130" s="17">
        <f>'[1]Modern Mass &amp; Volume'!D126/0.001</f>
        <v>299.99999999999983</v>
      </c>
      <c r="R130" s="17">
        <v>806.2</v>
      </c>
      <c r="S130" s="35">
        <f t="shared" si="18"/>
        <v>2.6873333333333349</v>
      </c>
      <c r="T130" s="35">
        <f t="shared" si="19"/>
        <v>58.632727272727273</v>
      </c>
      <c r="U130" s="36">
        <f t="shared" si="20"/>
        <v>1.2935089369708375</v>
      </c>
      <c r="V130" s="36">
        <f t="shared" si="21"/>
        <v>0.12797374897456937</v>
      </c>
      <c r="W130" s="36">
        <f t="shared" si="22"/>
        <v>0.65351919952108095</v>
      </c>
      <c r="X130" s="36">
        <f t="shared" si="23"/>
        <v>18.740955820770523</v>
      </c>
      <c r="Y130" s="36">
        <f t="shared" si="24"/>
        <v>0.67052986702161244</v>
      </c>
      <c r="Z130" s="36">
        <f t="shared" si="25"/>
        <v>6.7938879794169127E-2</v>
      </c>
      <c r="AA130" s="36">
        <v>0.40326053521993233</v>
      </c>
      <c r="AB130" s="36">
        <v>1.2857142857142858</v>
      </c>
      <c r="AC130" s="37">
        <v>0.59370314842578709</v>
      </c>
      <c r="AD130" s="37">
        <v>2.02</v>
      </c>
      <c r="AE130" s="36">
        <f t="shared" si="26"/>
        <v>0.19002822201317029</v>
      </c>
      <c r="AF130" s="37">
        <v>3.33</v>
      </c>
      <c r="AG130" s="36">
        <f t="shared" si="27"/>
        <v>0.31326434619002824</v>
      </c>
      <c r="AH130" s="36">
        <v>4.87</v>
      </c>
      <c r="AI130" s="36">
        <f t="shared" si="33"/>
        <v>0.45813734713076204</v>
      </c>
      <c r="AJ130" s="37">
        <v>1.0499999999999998</v>
      </c>
      <c r="AK130" s="36">
        <f t="shared" si="28"/>
        <v>7.6363636363636356E-2</v>
      </c>
      <c r="AL130" s="17">
        <v>6.2</v>
      </c>
      <c r="AM130" s="36">
        <f t="shared" si="34"/>
        <v>0.45090909090909093</v>
      </c>
      <c r="AN130" s="17">
        <v>7.25</v>
      </c>
      <c r="AO130" s="36">
        <f t="shared" si="35"/>
        <v>0.52727272727272723</v>
      </c>
      <c r="AP130" s="37">
        <v>10.91</v>
      </c>
      <c r="AQ130" s="37">
        <f t="shared" si="29"/>
        <v>0.79345454545454541</v>
      </c>
      <c r="AR130" s="37">
        <v>1.8699999999999992</v>
      </c>
      <c r="AS130" s="37">
        <f t="shared" si="30"/>
        <v>0.13599999999999995</v>
      </c>
    </row>
    <row r="131" spans="1:45" x14ac:dyDescent="0.35">
      <c r="A131" s="32" t="s">
        <v>129</v>
      </c>
      <c r="B131" s="39">
        <v>49.7</v>
      </c>
      <c r="C131" s="39">
        <v>35.299999999999997</v>
      </c>
      <c r="D131" s="39">
        <v>9.4700000000000006</v>
      </c>
      <c r="E131" s="32">
        <v>10.14</v>
      </c>
      <c r="F131" s="17">
        <v>13.03</v>
      </c>
      <c r="G131" s="32">
        <f t="shared" si="31"/>
        <v>5.78</v>
      </c>
      <c r="H131" s="34">
        <v>3.49</v>
      </c>
      <c r="I131" s="17">
        <v>2.29</v>
      </c>
      <c r="J131" s="32">
        <v>86.49</v>
      </c>
      <c r="K131" s="32">
        <v>40.35</v>
      </c>
      <c r="L131" s="17">
        <v>29.52</v>
      </c>
      <c r="M131" s="17">
        <v>36.43</v>
      </c>
      <c r="N131" s="17">
        <v>53.29</v>
      </c>
      <c r="O131" s="17">
        <v>32</v>
      </c>
      <c r="P131" s="17">
        <f t="shared" si="32"/>
        <v>3.6799999999999926</v>
      </c>
      <c r="Q131" s="17">
        <f>'[1]Modern Mass &amp; Volume'!D127/0.001</f>
        <v>299.99999999999983</v>
      </c>
      <c r="R131" s="17">
        <v>793.7</v>
      </c>
      <c r="S131" s="35">
        <f t="shared" si="18"/>
        <v>2.6456666666666684</v>
      </c>
      <c r="T131" s="35">
        <f t="shared" si="19"/>
        <v>60.913277052954726</v>
      </c>
      <c r="U131" s="36">
        <f t="shared" si="20"/>
        <v>1.2850098619329386</v>
      </c>
      <c r="V131" s="36">
        <f t="shared" si="21"/>
        <v>0.12473025463962013</v>
      </c>
      <c r="W131" s="36">
        <f t="shared" si="22"/>
        <v>0.65461134296366597</v>
      </c>
      <c r="X131" s="36">
        <f t="shared" si="23"/>
        <v>18.824401664932367</v>
      </c>
      <c r="Y131" s="36">
        <f t="shared" si="24"/>
        <v>0.66755750530806168</v>
      </c>
      <c r="Z131" s="36">
        <f t="shared" si="25"/>
        <v>6.7637716587138991E-2</v>
      </c>
      <c r="AA131" s="36">
        <v>0.55395008444361038</v>
      </c>
      <c r="AB131" s="36">
        <v>1.5240174672489084</v>
      </c>
      <c r="AC131" s="37">
        <v>0.47169811320754718</v>
      </c>
      <c r="AD131" s="37">
        <v>2.8</v>
      </c>
      <c r="AE131" s="36">
        <f t="shared" si="26"/>
        <v>0.27613412228796841</v>
      </c>
      <c r="AF131" s="37">
        <v>3.62</v>
      </c>
      <c r="AG131" s="36">
        <f t="shared" si="27"/>
        <v>0.35700197238658776</v>
      </c>
      <c r="AH131" s="36">
        <v>5.04</v>
      </c>
      <c r="AI131" s="36">
        <f t="shared" si="33"/>
        <v>0.49704142011834318</v>
      </c>
      <c r="AJ131" s="37">
        <v>1.4699999999999998</v>
      </c>
      <c r="AK131" s="36">
        <f t="shared" si="28"/>
        <v>0.11281657712970068</v>
      </c>
      <c r="AL131" s="17">
        <v>6</v>
      </c>
      <c r="AM131" s="36">
        <f t="shared" si="34"/>
        <v>0.46047582501918649</v>
      </c>
      <c r="AN131" s="17">
        <v>7.47</v>
      </c>
      <c r="AO131" s="36">
        <f t="shared" si="35"/>
        <v>0.57329240214888721</v>
      </c>
      <c r="AP131" s="37">
        <v>10.040000000000001</v>
      </c>
      <c r="AQ131" s="37">
        <f t="shared" si="29"/>
        <v>0.7705295471987722</v>
      </c>
      <c r="AR131" s="37">
        <v>1.5599999999999987</v>
      </c>
      <c r="AS131" s="37">
        <f t="shared" si="30"/>
        <v>0.11972371450498839</v>
      </c>
    </row>
    <row r="132" spans="1:45" x14ac:dyDescent="0.35">
      <c r="A132" s="32" t="s">
        <v>130</v>
      </c>
      <c r="B132" s="39">
        <v>41.8</v>
      </c>
      <c r="C132" s="39">
        <v>30</v>
      </c>
      <c r="D132" s="39">
        <v>7.58</v>
      </c>
      <c r="E132" s="32">
        <v>8.89</v>
      </c>
      <c r="F132" s="17">
        <v>11.52</v>
      </c>
      <c r="G132" s="32">
        <f t="shared" si="31"/>
        <v>4.8599999999999994</v>
      </c>
      <c r="H132" s="34">
        <v>2.76</v>
      </c>
      <c r="I132" s="17">
        <v>2.1</v>
      </c>
      <c r="J132" s="32">
        <v>68.28</v>
      </c>
      <c r="K132" s="32">
        <v>35.14</v>
      </c>
      <c r="L132" s="17">
        <v>18.14</v>
      </c>
      <c r="M132" s="17">
        <v>30.91</v>
      </c>
      <c r="N132" s="17">
        <v>48.06</v>
      </c>
      <c r="O132" s="17">
        <v>29.34</v>
      </c>
      <c r="P132" s="17">
        <f t="shared" si="32"/>
        <v>2.0799999999999983</v>
      </c>
      <c r="Q132" s="17">
        <f>'[1]Modern Mass &amp; Volume'!D128/0.001</f>
        <v>200.00000000000017</v>
      </c>
      <c r="R132" s="17">
        <v>516.4</v>
      </c>
      <c r="S132" s="35">
        <f t="shared" si="18"/>
        <v>2.5819999999999976</v>
      </c>
      <c r="T132" s="35">
        <f t="shared" si="19"/>
        <v>44.826388888888886</v>
      </c>
      <c r="U132" s="36">
        <f t="shared" si="20"/>
        <v>1.2958380202474689</v>
      </c>
      <c r="V132" s="36">
        <f t="shared" si="21"/>
        <v>0.12885840274375301</v>
      </c>
      <c r="W132" s="36">
        <f t="shared" si="22"/>
        <v>0.66671353580802395</v>
      </c>
      <c r="X132" s="36">
        <f t="shared" si="23"/>
        <v>18.084645577035737</v>
      </c>
      <c r="Y132" s="36">
        <f t="shared" si="24"/>
        <v>0.6948640801850281</v>
      </c>
      <c r="Z132" s="36">
        <f t="shared" si="25"/>
        <v>7.040445107489135E-2</v>
      </c>
      <c r="AA132" s="36">
        <v>0.37744486059092802</v>
      </c>
      <c r="AB132" s="36">
        <v>1.3142857142857141</v>
      </c>
      <c r="AC132" s="37">
        <v>0.50423011844331644</v>
      </c>
      <c r="AD132" s="37">
        <v>1.93</v>
      </c>
      <c r="AE132" s="36">
        <f t="shared" si="26"/>
        <v>0.21709786276715409</v>
      </c>
      <c r="AF132" s="37">
        <v>2.59</v>
      </c>
      <c r="AG132" s="36">
        <f t="shared" si="27"/>
        <v>0.29133858267716534</v>
      </c>
      <c r="AH132" s="36">
        <v>3.85</v>
      </c>
      <c r="AI132" s="36">
        <f t="shared" si="33"/>
        <v>0.43307086614173229</v>
      </c>
      <c r="AJ132" s="37">
        <v>1.7800000000000002</v>
      </c>
      <c r="AK132" s="36">
        <f t="shared" si="28"/>
        <v>0.15451388888888892</v>
      </c>
      <c r="AL132" s="17">
        <v>4.67</v>
      </c>
      <c r="AM132" s="36">
        <f t="shared" si="34"/>
        <v>0.40538194444444448</v>
      </c>
      <c r="AN132" s="17">
        <v>6.45</v>
      </c>
      <c r="AO132" s="36">
        <f t="shared" si="35"/>
        <v>0.55989583333333337</v>
      </c>
      <c r="AP132" s="37">
        <v>9.65</v>
      </c>
      <c r="AQ132" s="37">
        <f t="shared" si="29"/>
        <v>0.83767361111111116</v>
      </c>
      <c r="AR132" s="37">
        <v>1.3399999999999999</v>
      </c>
      <c r="AS132" s="37">
        <f t="shared" si="30"/>
        <v>0.11631944444444443</v>
      </c>
    </row>
    <row r="133" spans="1:45" x14ac:dyDescent="0.35">
      <c r="A133" s="32" t="s">
        <v>131</v>
      </c>
      <c r="B133" s="39">
        <v>23.2</v>
      </c>
      <c r="C133" s="39">
        <v>16.8</v>
      </c>
      <c r="D133" s="39">
        <v>3.93</v>
      </c>
      <c r="E133" s="32">
        <v>6.16</v>
      </c>
      <c r="F133" s="17">
        <v>7.89</v>
      </c>
      <c r="G133" s="32">
        <f t="shared" si="31"/>
        <v>2.98</v>
      </c>
      <c r="H133" s="34">
        <v>1.45</v>
      </c>
      <c r="I133" s="17">
        <v>1.53</v>
      </c>
      <c r="J133" s="32">
        <v>32.92</v>
      </c>
      <c r="K133" s="32">
        <v>24.64</v>
      </c>
      <c r="L133" s="17">
        <v>9.73</v>
      </c>
      <c r="M133" s="17">
        <v>20.97</v>
      </c>
      <c r="N133" s="17">
        <v>22.43</v>
      </c>
      <c r="O133" s="17">
        <v>19.739999999999998</v>
      </c>
      <c r="P133" s="17">
        <f t="shared" si="32"/>
        <v>0.76000000000000512</v>
      </c>
      <c r="Q133" s="17">
        <f>'[1]Modern Mass &amp; Volume'!D129/0.001</f>
        <v>99.999999999999645</v>
      </c>
      <c r="R133" s="17">
        <v>146.19999999999999</v>
      </c>
      <c r="S133" s="35">
        <f t="shared" si="18"/>
        <v>1.4620000000000051</v>
      </c>
      <c r="T133" s="35">
        <f t="shared" si="19"/>
        <v>18.529784537389098</v>
      </c>
      <c r="U133" s="36">
        <f t="shared" si="20"/>
        <v>1.2808441558441557</v>
      </c>
      <c r="V133" s="36">
        <f t="shared" si="21"/>
        <v>0.12313167259786473</v>
      </c>
      <c r="W133" s="36">
        <f t="shared" si="22"/>
        <v>0.67733280661037321</v>
      </c>
      <c r="X133" s="36">
        <f t="shared" si="23"/>
        <v>18.44257594167679</v>
      </c>
      <c r="Y133" s="36">
        <f t="shared" si="24"/>
        <v>0.68137827677106166</v>
      </c>
      <c r="Z133" s="36">
        <f t="shared" si="25"/>
        <v>6.9038053510620395E-2</v>
      </c>
      <c r="AA133" s="36">
        <v>0.43379402585822563</v>
      </c>
      <c r="AB133" s="36">
        <v>0.94771241830065356</v>
      </c>
      <c r="AC133" s="37">
        <v>0.54</v>
      </c>
      <c r="AD133" s="37">
        <v>1.18</v>
      </c>
      <c r="AE133" s="36">
        <f t="shared" si="26"/>
        <v>0.19155844155844154</v>
      </c>
      <c r="AF133" s="37">
        <v>1.83</v>
      </c>
      <c r="AG133" s="36">
        <f t="shared" si="27"/>
        <v>0.29707792207792211</v>
      </c>
      <c r="AH133" s="36">
        <v>2.7600000000000002</v>
      </c>
      <c r="AI133" s="36">
        <f t="shared" si="33"/>
        <v>0.44805194805194809</v>
      </c>
      <c r="AJ133" s="37">
        <v>0.46000000000000041</v>
      </c>
      <c r="AK133" s="36">
        <f t="shared" si="28"/>
        <v>5.8301647655259879E-2</v>
      </c>
      <c r="AL133" s="17">
        <v>3.51</v>
      </c>
      <c r="AM133" s="36">
        <f t="shared" si="34"/>
        <v>0.44486692015209123</v>
      </c>
      <c r="AN133" s="17">
        <v>3.97</v>
      </c>
      <c r="AO133" s="36">
        <f t="shared" si="35"/>
        <v>0.50316856780735109</v>
      </c>
      <c r="AP133" s="37">
        <v>6.6499999999999995</v>
      </c>
      <c r="AQ133" s="37">
        <f t="shared" si="29"/>
        <v>0.84283903675538652</v>
      </c>
      <c r="AR133" s="37">
        <v>0.96</v>
      </c>
      <c r="AS133" s="37">
        <f t="shared" si="30"/>
        <v>0.12167300380228137</v>
      </c>
    </row>
    <row r="134" spans="1:45" ht="15" thickBot="1" x14ac:dyDescent="0.4">
      <c r="A134" s="40" t="s">
        <v>132</v>
      </c>
      <c r="B134" s="50">
        <v>22.5</v>
      </c>
      <c r="C134" s="50">
        <v>16</v>
      </c>
      <c r="D134" s="50">
        <v>3.69</v>
      </c>
      <c r="E134" s="40">
        <v>6.15</v>
      </c>
      <c r="F134" s="42">
        <v>7.76</v>
      </c>
      <c r="G134" s="40">
        <f t="shared" si="31"/>
        <v>3.18</v>
      </c>
      <c r="H134" s="43">
        <v>1.56</v>
      </c>
      <c r="I134" s="42">
        <v>1.62</v>
      </c>
      <c r="J134" s="40">
        <v>31.47</v>
      </c>
      <c r="K134" s="40">
        <v>24.31</v>
      </c>
      <c r="L134" s="42">
        <v>9.99</v>
      </c>
      <c r="M134" s="42">
        <v>20.05</v>
      </c>
      <c r="N134" s="42">
        <v>20.53</v>
      </c>
      <c r="O134" s="42">
        <v>19.010000000000002</v>
      </c>
      <c r="P134" s="42">
        <f t="shared" si="32"/>
        <v>0.94999999999999574</v>
      </c>
      <c r="Q134" s="42">
        <f>'[1]Modern Mass &amp; Volume'!D130/0.001</f>
        <v>99.999999999999645</v>
      </c>
      <c r="R134" s="42">
        <v>150</v>
      </c>
      <c r="S134" s="44">
        <f t="shared" si="18"/>
        <v>1.5000000000000053</v>
      </c>
      <c r="T134" s="44">
        <f t="shared" si="19"/>
        <v>19.329896907216494</v>
      </c>
      <c r="U134" s="45">
        <f t="shared" si="20"/>
        <v>1.2617886178861788</v>
      </c>
      <c r="V134" s="45">
        <f t="shared" si="21"/>
        <v>0.11574406901509701</v>
      </c>
      <c r="W134" s="45">
        <f t="shared" si="22"/>
        <v>0.65941664571284886</v>
      </c>
      <c r="X134" s="45">
        <f t="shared" si="23"/>
        <v>18.779030823006039</v>
      </c>
      <c r="Y134" s="45">
        <f t="shared" si="24"/>
        <v>0.66917034924742846</v>
      </c>
      <c r="Z134" s="45">
        <f t="shared" si="25"/>
        <v>6.7801131844106008E-2</v>
      </c>
      <c r="AA134" s="45">
        <v>0.48660496833901606</v>
      </c>
      <c r="AB134" s="45">
        <v>0.96296296296296291</v>
      </c>
      <c r="AC134" s="46">
        <v>0.44705882352941173</v>
      </c>
      <c r="AD134" s="46">
        <v>1.05</v>
      </c>
      <c r="AE134" s="45">
        <f t="shared" si="26"/>
        <v>0.17073170731707316</v>
      </c>
      <c r="AF134" s="46">
        <v>1.6</v>
      </c>
      <c r="AG134" s="45">
        <f t="shared" si="27"/>
        <v>0.26016260162601623</v>
      </c>
      <c r="AH134" s="45">
        <v>2.79</v>
      </c>
      <c r="AI134" s="45">
        <f t="shared" si="33"/>
        <v>0.45365853658536581</v>
      </c>
      <c r="AJ134" s="46">
        <v>0.60000000000000009</v>
      </c>
      <c r="AK134" s="45">
        <f t="shared" si="28"/>
        <v>7.7319587628865996E-2</v>
      </c>
      <c r="AL134" s="42">
        <v>3.38</v>
      </c>
      <c r="AM134" s="45">
        <f t="shared" si="34"/>
        <v>0.43556701030927836</v>
      </c>
      <c r="AN134" s="42">
        <v>3.98</v>
      </c>
      <c r="AO134" s="45">
        <f t="shared" si="35"/>
        <v>0.5128865979381444</v>
      </c>
      <c r="AP134" s="46">
        <v>6.1599999999999993</v>
      </c>
      <c r="AQ134" s="46">
        <f t="shared" si="29"/>
        <v>0.79381443298969068</v>
      </c>
      <c r="AR134" s="46">
        <v>1.1600000000000001</v>
      </c>
      <c r="AS134" s="46">
        <f t="shared" si="30"/>
        <v>0.14948453608247425</v>
      </c>
    </row>
    <row r="135" spans="1:45" x14ac:dyDescent="0.35">
      <c r="A135" s="32" t="s">
        <v>133</v>
      </c>
      <c r="B135" s="39">
        <v>78.5</v>
      </c>
      <c r="C135" s="39">
        <v>61.4</v>
      </c>
      <c r="D135" s="33">
        <v>27.3</v>
      </c>
      <c r="E135" s="32">
        <v>13.35</v>
      </c>
      <c r="F135" s="17">
        <v>17.46</v>
      </c>
      <c r="G135" s="32">
        <f t="shared" si="31"/>
        <v>8.2800000000000011</v>
      </c>
      <c r="H135" s="48">
        <v>5.36</v>
      </c>
      <c r="I135" s="17">
        <v>2.92</v>
      </c>
      <c r="J135" s="32">
        <v>156.80000000000001</v>
      </c>
      <c r="K135" s="32">
        <v>55.7</v>
      </c>
      <c r="L135" s="17">
        <v>41.67</v>
      </c>
      <c r="M135" s="17">
        <v>46.67</v>
      </c>
      <c r="N135" s="17">
        <v>108.93</v>
      </c>
      <c r="O135" s="17">
        <v>42.55</v>
      </c>
      <c r="P135" s="17">
        <f t="shared" si="32"/>
        <v>6.1999999999999886</v>
      </c>
      <c r="Q135" s="17">
        <f>'[1]Modern Mass &amp; Volume'!D131/0.001</f>
        <v>500</v>
      </c>
      <c r="R135" s="17">
        <v>1961.3</v>
      </c>
      <c r="S135" s="35">
        <f t="shared" ref="S135:S198" si="36">(R135/Q135)</f>
        <v>3.9226000000000001</v>
      </c>
      <c r="T135" s="35">
        <f t="shared" ref="T135:T198" si="37">R135/F135</f>
        <v>112.33104238258876</v>
      </c>
      <c r="U135" s="36">
        <f t="shared" ref="U135:U198" si="38">F135/E135</f>
        <v>1.3078651685393259</v>
      </c>
      <c r="V135" s="36">
        <f t="shared" ref="V135:V198" si="39">(F135-E135)/(F135+E135)</f>
        <v>0.13339824732229799</v>
      </c>
      <c r="W135" s="36">
        <f t="shared" ref="W135:W198" si="40">J135/(F135*E135)</f>
        <v>0.67269864559335202</v>
      </c>
      <c r="X135" s="36">
        <f t="shared" ref="X135:X198" si="41">(K135^2)/J135</f>
        <v>19.786288265306123</v>
      </c>
      <c r="Y135" s="36">
        <f t="shared" ref="Y135:Y198" si="42">4*PI()*J135/(K135^2)</f>
        <v>0.63510500028413253</v>
      </c>
      <c r="Z135" s="36">
        <f t="shared" ref="Z135:Z198" si="43">(4*J135)/(PI()*(K135^2))</f>
        <v>6.434959036595557E-2</v>
      </c>
      <c r="AA135" s="36">
        <v>0.38253924538694573</v>
      </c>
      <c r="AB135" s="36">
        <v>1.8356164383561646</v>
      </c>
      <c r="AC135" s="37">
        <v>0.53448275862068972</v>
      </c>
      <c r="AD135" s="37">
        <v>2.16</v>
      </c>
      <c r="AE135" s="36">
        <f t="shared" ref="AE135:AE198" si="44">AD135/E135</f>
        <v>0.16179775280898878</v>
      </c>
      <c r="AF135" s="37">
        <v>4.24</v>
      </c>
      <c r="AG135" s="36">
        <f t="shared" ref="AG135:AG198" si="45">AF135/E135</f>
        <v>0.31760299625468169</v>
      </c>
      <c r="AH135" s="36">
        <v>5.9700000000000006</v>
      </c>
      <c r="AI135" s="36">
        <f t="shared" si="33"/>
        <v>0.44719101123595512</v>
      </c>
      <c r="AJ135" s="37">
        <v>2.8299999999999992</v>
      </c>
      <c r="AK135" s="36">
        <f t="shared" ref="AK135:AK198" si="46">AJ135/F135</f>
        <v>0.16208476517754863</v>
      </c>
      <c r="AL135" s="17">
        <v>7.37</v>
      </c>
      <c r="AM135" s="36">
        <f t="shared" si="34"/>
        <v>0.42210767468499427</v>
      </c>
      <c r="AN135" s="17">
        <v>10.199999999999999</v>
      </c>
      <c r="AO135" s="36">
        <f t="shared" si="35"/>
        <v>0.58419243986254288</v>
      </c>
      <c r="AP135" s="37">
        <v>13.11</v>
      </c>
      <c r="AQ135" s="37">
        <f t="shared" ref="AQ135:AQ198" si="47">AP135/F135</f>
        <v>0.75085910652920951</v>
      </c>
      <c r="AR135" s="37">
        <v>2.7700000000000014</v>
      </c>
      <c r="AS135" s="37">
        <f t="shared" ref="AS135:AS198" si="48">AR135/F135</f>
        <v>0.15864833906071027</v>
      </c>
    </row>
    <row r="136" spans="1:45" x14ac:dyDescent="0.35">
      <c r="A136" s="32" t="s">
        <v>134</v>
      </c>
      <c r="B136" s="33">
        <v>84</v>
      </c>
      <c r="C136" s="33">
        <v>59</v>
      </c>
      <c r="D136" s="33">
        <v>28</v>
      </c>
      <c r="E136" s="32">
        <v>14.99</v>
      </c>
      <c r="F136" s="17">
        <v>18.89</v>
      </c>
      <c r="G136" s="32">
        <f t="shared" ref="G136:G199" si="49">H136+I136</f>
        <v>8.77</v>
      </c>
      <c r="H136" s="34">
        <v>5.69</v>
      </c>
      <c r="I136" s="17">
        <v>3.08</v>
      </c>
      <c r="J136" s="32">
        <v>190.28</v>
      </c>
      <c r="K136" s="32">
        <v>62.23</v>
      </c>
      <c r="L136" s="17">
        <v>48.09</v>
      </c>
      <c r="M136" s="17">
        <v>51.1</v>
      </c>
      <c r="N136" s="17">
        <v>133.59</v>
      </c>
      <c r="O136" s="17">
        <v>47.83</v>
      </c>
      <c r="P136" s="17">
        <f t="shared" ref="P136:P199" si="50">J136-(L136+N136)</f>
        <v>8.5999999999999943</v>
      </c>
      <c r="Q136" s="17">
        <f>'[1]Modern Mass &amp; Volume'!D132/0.001</f>
        <v>900.00000000000034</v>
      </c>
      <c r="R136" s="17">
        <v>2541.6</v>
      </c>
      <c r="S136" s="35">
        <f t="shared" si="36"/>
        <v>2.823999999999999</v>
      </c>
      <c r="T136" s="35">
        <f t="shared" si="37"/>
        <v>134.54737956590787</v>
      </c>
      <c r="U136" s="36">
        <f t="shared" si="38"/>
        <v>1.2601734489659773</v>
      </c>
      <c r="V136" s="36">
        <f t="shared" si="39"/>
        <v>0.11511216056670602</v>
      </c>
      <c r="W136" s="36">
        <f t="shared" si="40"/>
        <v>0.6719849583858799</v>
      </c>
      <c r="X136" s="36">
        <f t="shared" si="41"/>
        <v>20.351970254361991</v>
      </c>
      <c r="Y136" s="36">
        <f t="shared" si="42"/>
        <v>0.61745228876137193</v>
      </c>
      <c r="Z136" s="36">
        <f t="shared" si="43"/>
        <v>6.2560996739972743E-2</v>
      </c>
      <c r="AA136" s="36">
        <v>0.35998203458342692</v>
      </c>
      <c r="AB136" s="36">
        <v>1.8474025974025974</v>
      </c>
      <c r="AC136" s="37">
        <v>0.51261352169525731</v>
      </c>
      <c r="AD136" s="37">
        <v>3.17</v>
      </c>
      <c r="AE136" s="36">
        <f t="shared" si="44"/>
        <v>0.2114743162108072</v>
      </c>
      <c r="AF136" s="37">
        <v>4.6500000000000004</v>
      </c>
      <c r="AG136" s="36">
        <f t="shared" si="45"/>
        <v>0.31020680453635757</v>
      </c>
      <c r="AH136" s="36">
        <v>6.5</v>
      </c>
      <c r="AI136" s="36">
        <f t="shared" ref="AI136:AI199" si="51">AH136/E136</f>
        <v>0.43362241494329551</v>
      </c>
      <c r="AJ136" s="37">
        <v>3.34</v>
      </c>
      <c r="AK136" s="36">
        <f t="shared" si="46"/>
        <v>0.17681312863949178</v>
      </c>
      <c r="AL136" s="17">
        <v>6.99</v>
      </c>
      <c r="AM136" s="36">
        <f t="shared" ref="AM136:AM199" si="52">(AL136/F136)</f>
        <v>0.37003705664372682</v>
      </c>
      <c r="AN136" s="17">
        <v>10.33</v>
      </c>
      <c r="AO136" s="36">
        <f t="shared" ref="AO136:AO199" si="53">(AN136/F136)</f>
        <v>0.5468501852832186</v>
      </c>
      <c r="AP136" s="37">
        <v>14.39</v>
      </c>
      <c r="AQ136" s="37">
        <f t="shared" si="47"/>
        <v>0.76177871889888826</v>
      </c>
      <c r="AR136" s="37">
        <v>3.3900000000000006</v>
      </c>
      <c r="AS136" s="37">
        <f t="shared" si="48"/>
        <v>0.17946003176283751</v>
      </c>
    </row>
    <row r="137" spans="1:45" x14ac:dyDescent="0.35">
      <c r="A137" s="32" t="s">
        <v>135</v>
      </c>
      <c r="B137" s="33">
        <v>62</v>
      </c>
      <c r="C137" s="33">
        <v>45</v>
      </c>
      <c r="D137" s="33">
        <v>19.5</v>
      </c>
      <c r="E137" s="32">
        <v>11.879999999999999</v>
      </c>
      <c r="F137" s="17">
        <v>15.66</v>
      </c>
      <c r="G137" s="32">
        <f t="shared" si="49"/>
        <v>6.05</v>
      </c>
      <c r="H137" s="34">
        <v>3.76</v>
      </c>
      <c r="I137" s="17">
        <v>2.29</v>
      </c>
      <c r="J137" s="32">
        <v>125.55</v>
      </c>
      <c r="K137" s="32">
        <v>50.3</v>
      </c>
      <c r="L137" s="17">
        <v>36.700000000000003</v>
      </c>
      <c r="M137" s="17">
        <v>42.14</v>
      </c>
      <c r="N137" s="17">
        <v>83.9</v>
      </c>
      <c r="O137" s="17">
        <v>38.18</v>
      </c>
      <c r="P137" s="17">
        <f t="shared" si="50"/>
        <v>4.9499999999999886</v>
      </c>
      <c r="Q137" s="17">
        <f>'[1]Modern Mass &amp; Volume'!D133/0.001</f>
        <v>200.00000000000017</v>
      </c>
      <c r="R137" s="17">
        <v>615.29999999999995</v>
      </c>
      <c r="S137" s="35">
        <f t="shared" si="36"/>
        <v>3.0764999999999971</v>
      </c>
      <c r="T137" s="35">
        <f t="shared" si="37"/>
        <v>39.291187739463595</v>
      </c>
      <c r="U137" s="36">
        <f t="shared" si="38"/>
        <v>1.3181818181818183</v>
      </c>
      <c r="V137" s="36">
        <f t="shared" si="39"/>
        <v>0.13725490196078435</v>
      </c>
      <c r="W137" s="36">
        <f t="shared" si="40"/>
        <v>0.67485196795541624</v>
      </c>
      <c r="X137" s="36">
        <f t="shared" si="41"/>
        <v>20.152050975706889</v>
      </c>
      <c r="Y137" s="36">
        <f t="shared" si="42"/>
        <v>0.62357775044871688</v>
      </c>
      <c r="Z137" s="36">
        <f t="shared" si="43"/>
        <v>6.3181635768490327E-2</v>
      </c>
      <c r="AA137" s="36">
        <v>0.43742550655542312</v>
      </c>
      <c r="AB137" s="36">
        <v>1.6419213973799125</v>
      </c>
      <c r="AC137" s="37">
        <v>0.58399999999999996</v>
      </c>
      <c r="AD137" s="37">
        <v>1.92</v>
      </c>
      <c r="AE137" s="36">
        <f t="shared" si="44"/>
        <v>0.16161616161616163</v>
      </c>
      <c r="AF137" s="37">
        <v>3.8099999999999996</v>
      </c>
      <c r="AG137" s="36">
        <f t="shared" si="45"/>
        <v>0.32070707070707072</v>
      </c>
      <c r="AH137" s="36">
        <v>5.6</v>
      </c>
      <c r="AI137" s="36">
        <f t="shared" si="51"/>
        <v>0.4713804713804714</v>
      </c>
      <c r="AJ137" s="37">
        <v>2.8099999999999996</v>
      </c>
      <c r="AK137" s="36">
        <f t="shared" si="46"/>
        <v>0.17943805874840354</v>
      </c>
      <c r="AL137" s="17">
        <v>6.14</v>
      </c>
      <c r="AM137" s="36">
        <f t="shared" si="52"/>
        <v>0.39208173690932308</v>
      </c>
      <c r="AN137" s="17">
        <v>8.9499999999999993</v>
      </c>
      <c r="AO137" s="36">
        <f t="shared" si="53"/>
        <v>0.57151979565772659</v>
      </c>
      <c r="AP137" s="37">
        <v>11.63</v>
      </c>
      <c r="AQ137" s="37">
        <f t="shared" si="47"/>
        <v>0.74265644955300136</v>
      </c>
      <c r="AR137" s="37">
        <v>2.5199999999999996</v>
      </c>
      <c r="AS137" s="37">
        <f t="shared" si="48"/>
        <v>0.16091954022988503</v>
      </c>
    </row>
    <row r="138" spans="1:45" x14ac:dyDescent="0.35">
      <c r="A138" s="32" t="s">
        <v>136</v>
      </c>
      <c r="B138" s="33">
        <v>76.400000000000006</v>
      </c>
      <c r="C138" s="33">
        <v>60.4</v>
      </c>
      <c r="D138" s="65">
        <v>9.6999999999999993</v>
      </c>
      <c r="E138" s="32">
        <v>13.920000000000002</v>
      </c>
      <c r="F138" s="17">
        <v>17.41</v>
      </c>
      <c r="G138" s="32">
        <f t="shared" si="49"/>
        <v>7.57</v>
      </c>
      <c r="H138" s="34">
        <v>4.71</v>
      </c>
      <c r="I138" s="17">
        <v>2.86</v>
      </c>
      <c r="J138" s="32">
        <v>160.96</v>
      </c>
      <c r="K138" s="32">
        <v>53.61</v>
      </c>
      <c r="L138" s="17">
        <v>43.93</v>
      </c>
      <c r="M138" s="17">
        <v>47.14</v>
      </c>
      <c r="N138" s="17">
        <v>110.24</v>
      </c>
      <c r="O138" s="17">
        <v>41.76</v>
      </c>
      <c r="P138" s="17">
        <f t="shared" si="50"/>
        <v>6.7900000000000205</v>
      </c>
      <c r="Q138" s="17">
        <f>'[1]Modern Mass &amp; Volume'!D134/0.001</f>
        <v>500</v>
      </c>
      <c r="R138" s="17">
        <v>1809.5</v>
      </c>
      <c r="S138" s="35">
        <f t="shared" si="36"/>
        <v>3.6190000000000002</v>
      </c>
      <c r="T138" s="35">
        <f t="shared" si="37"/>
        <v>103.93452039058012</v>
      </c>
      <c r="U138" s="36">
        <f t="shared" si="38"/>
        <v>1.2507183908045976</v>
      </c>
      <c r="V138" s="36">
        <f t="shared" si="39"/>
        <v>0.11139482923715283</v>
      </c>
      <c r="W138" s="36">
        <f t="shared" si="40"/>
        <v>0.66417107356717953</v>
      </c>
      <c r="X138" s="36">
        <f t="shared" si="41"/>
        <v>17.855567221669979</v>
      </c>
      <c r="Y138" s="36">
        <f t="shared" si="42"/>
        <v>0.70377885274393859</v>
      </c>
      <c r="Z138" s="36">
        <f t="shared" si="43"/>
        <v>7.1307706382462407E-2</v>
      </c>
      <c r="AA138" s="36">
        <v>0.39849419448476053</v>
      </c>
      <c r="AB138" s="36">
        <v>1.6468531468531469</v>
      </c>
      <c r="AC138" s="37">
        <v>0.53642384105960261</v>
      </c>
      <c r="AD138" s="37">
        <v>1.8000000000000003</v>
      </c>
      <c r="AE138" s="36">
        <f t="shared" si="44"/>
        <v>0.12931034482758622</v>
      </c>
      <c r="AF138" s="37">
        <v>4.5600000000000005</v>
      </c>
      <c r="AG138" s="36">
        <f t="shared" si="45"/>
        <v>0.32758620689655171</v>
      </c>
      <c r="AH138" s="36">
        <v>6.78</v>
      </c>
      <c r="AI138" s="36">
        <f t="shared" si="51"/>
        <v>0.48706896551724133</v>
      </c>
      <c r="AJ138" s="37">
        <v>3.2300000000000004</v>
      </c>
      <c r="AK138" s="36">
        <f t="shared" si="46"/>
        <v>0.18552556002297532</v>
      </c>
      <c r="AL138" s="17">
        <v>6.51</v>
      </c>
      <c r="AM138" s="36">
        <f t="shared" si="52"/>
        <v>0.37392303273980471</v>
      </c>
      <c r="AN138" s="17">
        <v>9.74</v>
      </c>
      <c r="AO138" s="36">
        <f t="shared" si="53"/>
        <v>0.55944859276278003</v>
      </c>
      <c r="AP138" s="37">
        <v>13.16</v>
      </c>
      <c r="AQ138" s="37">
        <f t="shared" si="47"/>
        <v>0.75588742102240092</v>
      </c>
      <c r="AR138" s="37">
        <v>2.7799999999999994</v>
      </c>
      <c r="AS138" s="37">
        <f t="shared" si="48"/>
        <v>0.15967834577828829</v>
      </c>
    </row>
    <row r="139" spans="1:45" x14ac:dyDescent="0.35">
      <c r="A139" s="32" t="s">
        <v>137</v>
      </c>
      <c r="B139" s="39">
        <v>63.5</v>
      </c>
      <c r="C139" s="39">
        <v>47</v>
      </c>
      <c r="D139" s="39">
        <v>11.47</v>
      </c>
      <c r="E139" s="32">
        <v>11.24</v>
      </c>
      <c r="F139" s="17">
        <v>13.79</v>
      </c>
      <c r="G139" s="32">
        <f t="shared" si="49"/>
        <v>6.0600000000000005</v>
      </c>
      <c r="H139" s="34">
        <v>3.86</v>
      </c>
      <c r="I139" s="17">
        <v>2.2000000000000002</v>
      </c>
      <c r="J139" s="32">
        <v>101.36</v>
      </c>
      <c r="K139" s="32">
        <v>43.13</v>
      </c>
      <c r="L139" s="17">
        <v>30.45</v>
      </c>
      <c r="M139" s="17">
        <v>38.64</v>
      </c>
      <c r="N139" s="17">
        <v>67.59</v>
      </c>
      <c r="O139" s="17">
        <v>35.049999999999997</v>
      </c>
      <c r="P139" s="17">
        <f t="shared" si="50"/>
        <v>3.3199999999999932</v>
      </c>
      <c r="Q139" s="17">
        <f>'[1]Modern Mass &amp; Volume'!D135/0.001</f>
        <v>299.99999999999983</v>
      </c>
      <c r="R139" s="17">
        <v>967</v>
      </c>
      <c r="S139" s="35">
        <f t="shared" si="36"/>
        <v>3.2233333333333354</v>
      </c>
      <c r="T139" s="35">
        <f t="shared" si="37"/>
        <v>70.123277737490938</v>
      </c>
      <c r="U139" s="36">
        <f t="shared" si="38"/>
        <v>1.226868327402135</v>
      </c>
      <c r="V139" s="36">
        <f t="shared" si="39"/>
        <v>0.1018777467039552</v>
      </c>
      <c r="W139" s="36">
        <f t="shared" si="40"/>
        <v>0.65393717145076513</v>
      </c>
      <c r="X139" s="36">
        <f t="shared" si="41"/>
        <v>18.352376677190215</v>
      </c>
      <c r="Y139" s="36">
        <f t="shared" si="42"/>
        <v>0.68472715198667711</v>
      </c>
      <c r="Z139" s="36">
        <f t="shared" si="43"/>
        <v>6.9377365511337039E-2</v>
      </c>
      <c r="AA139" s="36">
        <v>0.45051043053706163</v>
      </c>
      <c r="AB139" s="36">
        <v>1.7545454545454544</v>
      </c>
      <c r="AC139" s="37">
        <v>0.58981612446958975</v>
      </c>
      <c r="AD139" s="37">
        <v>2.56</v>
      </c>
      <c r="AE139" s="36">
        <f t="shared" si="44"/>
        <v>0.22775800711743771</v>
      </c>
      <c r="AF139" s="37">
        <v>3.5</v>
      </c>
      <c r="AG139" s="36">
        <f t="shared" si="45"/>
        <v>0.31138790035587188</v>
      </c>
      <c r="AH139" s="36">
        <v>5.23</v>
      </c>
      <c r="AI139" s="36">
        <f t="shared" si="51"/>
        <v>0.46530249110320288</v>
      </c>
      <c r="AJ139" s="37">
        <v>1.4799999999999995</v>
      </c>
      <c r="AK139" s="36">
        <f t="shared" si="46"/>
        <v>0.10732414793328496</v>
      </c>
      <c r="AL139" s="17">
        <v>5.2</v>
      </c>
      <c r="AM139" s="36">
        <f t="shared" si="52"/>
        <v>0.37708484408992027</v>
      </c>
      <c r="AN139" s="17">
        <v>6.68</v>
      </c>
      <c r="AO139" s="36">
        <f t="shared" si="53"/>
        <v>0.48440899202320525</v>
      </c>
      <c r="AP139" s="37">
        <v>10.78</v>
      </c>
      <c r="AQ139" s="37">
        <f t="shared" si="47"/>
        <v>0.78172588832487311</v>
      </c>
      <c r="AR139" s="37">
        <v>2.17</v>
      </c>
      <c r="AS139" s="37">
        <f t="shared" si="48"/>
        <v>0.15736040609137056</v>
      </c>
    </row>
    <row r="140" spans="1:45" x14ac:dyDescent="0.35">
      <c r="A140" s="32" t="s">
        <v>138</v>
      </c>
      <c r="B140" s="39">
        <v>62.5</v>
      </c>
      <c r="C140" s="39">
        <v>46</v>
      </c>
      <c r="D140" s="39">
        <v>11.83</v>
      </c>
      <c r="E140" s="32">
        <v>11.56</v>
      </c>
      <c r="F140" s="17">
        <v>14.08</v>
      </c>
      <c r="G140" s="32">
        <f t="shared" si="49"/>
        <v>5.8</v>
      </c>
      <c r="H140" s="34">
        <v>3.51</v>
      </c>
      <c r="I140" s="17">
        <v>2.29</v>
      </c>
      <c r="J140" s="32">
        <v>110.29</v>
      </c>
      <c r="K140" s="32">
        <v>45.35</v>
      </c>
      <c r="L140" s="17">
        <v>30.2</v>
      </c>
      <c r="M140" s="17">
        <v>38.81</v>
      </c>
      <c r="N140" s="17">
        <v>76.89</v>
      </c>
      <c r="O140" s="17">
        <v>36.74</v>
      </c>
      <c r="P140" s="17">
        <f t="shared" si="50"/>
        <v>3.2000000000000028</v>
      </c>
      <c r="Q140" s="17">
        <f>'[1]Modern Mass &amp; Volume'!D136/0.001</f>
        <v>400.00000000000034</v>
      </c>
      <c r="R140" s="17">
        <v>971.3</v>
      </c>
      <c r="S140" s="35">
        <f t="shared" si="36"/>
        <v>2.428249999999998</v>
      </c>
      <c r="T140" s="35">
        <f t="shared" si="37"/>
        <v>68.984375</v>
      </c>
      <c r="U140" s="36">
        <f t="shared" si="38"/>
        <v>1.2179930795847751</v>
      </c>
      <c r="V140" s="36">
        <f t="shared" si="39"/>
        <v>9.8283931357254273E-2</v>
      </c>
      <c r="W140" s="36">
        <f t="shared" si="40"/>
        <v>0.67760351132431584</v>
      </c>
      <c r="X140" s="36">
        <f t="shared" si="41"/>
        <v>18.647406836521895</v>
      </c>
      <c r="Y140" s="36">
        <f t="shared" si="42"/>
        <v>0.67389373356445981</v>
      </c>
      <c r="Z140" s="36">
        <f t="shared" si="43"/>
        <v>6.8279710733905277E-2</v>
      </c>
      <c r="AA140" s="36">
        <v>0.39276889062296788</v>
      </c>
      <c r="AB140" s="36">
        <v>1.5327510917030567</v>
      </c>
      <c r="AC140" s="37">
        <v>0.52506596306068598</v>
      </c>
      <c r="AD140" s="37">
        <v>2.15</v>
      </c>
      <c r="AE140" s="36">
        <f t="shared" si="44"/>
        <v>0.18598615916955016</v>
      </c>
      <c r="AF140" s="37">
        <v>3.6</v>
      </c>
      <c r="AG140" s="36">
        <f t="shared" si="45"/>
        <v>0.31141868512110726</v>
      </c>
      <c r="AH140" s="36">
        <v>5.29</v>
      </c>
      <c r="AI140" s="36">
        <f t="shared" si="51"/>
        <v>0.45761245674740481</v>
      </c>
      <c r="AJ140" s="37">
        <v>1.71</v>
      </c>
      <c r="AK140" s="36">
        <f t="shared" si="46"/>
        <v>0.12144886363636363</v>
      </c>
      <c r="AL140" s="17">
        <v>5.96</v>
      </c>
      <c r="AM140" s="36">
        <f t="shared" si="52"/>
        <v>0.42329545454545453</v>
      </c>
      <c r="AN140" s="17">
        <v>7.67</v>
      </c>
      <c r="AO140" s="36">
        <f t="shared" si="53"/>
        <v>0.54474431818181812</v>
      </c>
      <c r="AP140" s="37">
        <v>10.91</v>
      </c>
      <c r="AQ140" s="37">
        <f t="shared" si="47"/>
        <v>0.77485795454545459</v>
      </c>
      <c r="AR140" s="37">
        <v>2.0700000000000003</v>
      </c>
      <c r="AS140" s="37">
        <f t="shared" si="48"/>
        <v>0.14701704545454547</v>
      </c>
    </row>
    <row r="141" spans="1:45" x14ac:dyDescent="0.35">
      <c r="A141" s="32" t="s">
        <v>139</v>
      </c>
      <c r="B141" s="39">
        <v>56</v>
      </c>
      <c r="C141" s="39">
        <v>41.7</v>
      </c>
      <c r="D141" s="39">
        <v>9.82</v>
      </c>
      <c r="E141" s="32">
        <v>11.14</v>
      </c>
      <c r="F141" s="17">
        <v>14.63</v>
      </c>
      <c r="G141" s="32">
        <f t="shared" si="49"/>
        <v>6</v>
      </c>
      <c r="H141" s="34">
        <v>3.36</v>
      </c>
      <c r="I141" s="17">
        <v>2.64</v>
      </c>
      <c r="J141" s="32">
        <v>107.54</v>
      </c>
      <c r="K141" s="32">
        <v>44.74</v>
      </c>
      <c r="L141" s="17">
        <v>28.68</v>
      </c>
      <c r="M141" s="17">
        <v>38.9</v>
      </c>
      <c r="N141" s="17">
        <v>75.66</v>
      </c>
      <c r="O141" s="17">
        <v>37.42</v>
      </c>
      <c r="P141" s="17">
        <f t="shared" si="50"/>
        <v>3.2000000000000028</v>
      </c>
      <c r="Q141" s="17">
        <f>'[1]Modern Mass &amp; Volume'!D137/0.001</f>
        <v>400.00000000000034</v>
      </c>
      <c r="R141" s="17">
        <v>984.8</v>
      </c>
      <c r="S141" s="35">
        <f t="shared" si="36"/>
        <v>2.461999999999998</v>
      </c>
      <c r="T141" s="35">
        <f t="shared" si="37"/>
        <v>67.31373889268626</v>
      </c>
      <c r="U141" s="36">
        <f t="shared" si="38"/>
        <v>1.3132854578096949</v>
      </c>
      <c r="V141" s="36">
        <f t="shared" si="39"/>
        <v>0.13542879317035311</v>
      </c>
      <c r="W141" s="36">
        <f t="shared" si="40"/>
        <v>0.65984285014805655</v>
      </c>
      <c r="X141" s="36">
        <f t="shared" si="41"/>
        <v>18.613237864980473</v>
      </c>
      <c r="Y141" s="36">
        <f t="shared" si="42"/>
        <v>0.67513082385316381</v>
      </c>
      <c r="Z141" s="36">
        <f t="shared" si="43"/>
        <v>6.8405054186229219E-2</v>
      </c>
      <c r="AA141" s="36">
        <v>0.37906423473433787</v>
      </c>
      <c r="AB141" s="36">
        <v>1.2727272727272727</v>
      </c>
      <c r="AC141" s="37">
        <v>0.53443526170798894</v>
      </c>
      <c r="AD141" s="37">
        <v>2.4200000000000004</v>
      </c>
      <c r="AE141" s="36">
        <f t="shared" si="44"/>
        <v>0.21723518850987436</v>
      </c>
      <c r="AF141" s="37">
        <v>2.83</v>
      </c>
      <c r="AG141" s="36">
        <f t="shared" si="45"/>
        <v>0.25403949730700182</v>
      </c>
      <c r="AH141" s="36">
        <v>4.49</v>
      </c>
      <c r="AI141" s="36">
        <f t="shared" si="51"/>
        <v>0.40305206463195692</v>
      </c>
      <c r="AJ141" s="37">
        <v>1.8499999999999996</v>
      </c>
      <c r="AK141" s="36">
        <f t="shared" si="46"/>
        <v>0.12645249487354748</v>
      </c>
      <c r="AL141" s="17">
        <v>5.87</v>
      </c>
      <c r="AM141" s="36">
        <f t="shared" si="52"/>
        <v>0.40123034859876966</v>
      </c>
      <c r="AN141" s="17">
        <v>7.72</v>
      </c>
      <c r="AO141" s="36">
        <f t="shared" si="53"/>
        <v>0.52768284347231709</v>
      </c>
      <c r="AP141" s="37">
        <v>11.56</v>
      </c>
      <c r="AQ141" s="37">
        <f t="shared" si="47"/>
        <v>0.79015721120984284</v>
      </c>
      <c r="AR141" s="37">
        <v>2.3200000000000003</v>
      </c>
      <c r="AS141" s="37">
        <f t="shared" si="48"/>
        <v>0.15857826384142173</v>
      </c>
    </row>
    <row r="142" spans="1:45" x14ac:dyDescent="0.35">
      <c r="A142" s="32" t="s">
        <v>140</v>
      </c>
      <c r="B142" s="39">
        <v>54.5</v>
      </c>
      <c r="C142" s="39">
        <v>40.5</v>
      </c>
      <c r="D142" s="39">
        <v>9.94</v>
      </c>
      <c r="E142" s="32">
        <v>10.98</v>
      </c>
      <c r="F142" s="17">
        <v>14.57</v>
      </c>
      <c r="G142" s="32">
        <f t="shared" si="49"/>
        <v>5.41</v>
      </c>
      <c r="H142" s="34">
        <v>3.1</v>
      </c>
      <c r="I142" s="17">
        <v>2.31</v>
      </c>
      <c r="J142" s="32">
        <v>108.23</v>
      </c>
      <c r="K142" s="32">
        <v>45.35</v>
      </c>
      <c r="L142" s="17">
        <v>29.05</v>
      </c>
      <c r="M142" s="17">
        <v>39.1</v>
      </c>
      <c r="N142" s="17">
        <v>75.38</v>
      </c>
      <c r="O142" s="17">
        <v>36.4</v>
      </c>
      <c r="P142" s="17">
        <f t="shared" si="50"/>
        <v>3.8000000000000114</v>
      </c>
      <c r="Q142" s="17">
        <f>'[1]Modern Mass &amp; Volume'!D138/0.001</f>
        <v>299.99999999999983</v>
      </c>
      <c r="R142" s="17">
        <v>890</v>
      </c>
      <c r="S142" s="35">
        <f t="shared" si="36"/>
        <v>2.9666666666666686</v>
      </c>
      <c r="T142" s="35">
        <f t="shared" si="37"/>
        <v>61.084420041180508</v>
      </c>
      <c r="U142" s="36">
        <f t="shared" si="38"/>
        <v>1.3269581056466302</v>
      </c>
      <c r="V142" s="36">
        <f t="shared" si="39"/>
        <v>0.14050880626223092</v>
      </c>
      <c r="W142" s="36">
        <f t="shared" si="40"/>
        <v>0.67652798561807648</v>
      </c>
      <c r="X142" s="36">
        <f t="shared" si="41"/>
        <v>19.002332994548645</v>
      </c>
      <c r="Y142" s="36">
        <f t="shared" si="42"/>
        <v>0.66130672575647376</v>
      </c>
      <c r="Z142" s="36">
        <f t="shared" si="43"/>
        <v>6.7004380204284772E-2</v>
      </c>
      <c r="AA142" s="36">
        <v>0.38538073759617941</v>
      </c>
      <c r="AB142" s="36">
        <v>1.3419913419913421</v>
      </c>
      <c r="AC142" s="37">
        <v>0.58213256484149856</v>
      </c>
      <c r="AD142" s="37">
        <v>1.9400000000000002</v>
      </c>
      <c r="AE142" s="36">
        <f t="shared" si="44"/>
        <v>0.1766848816029144</v>
      </c>
      <c r="AF142" s="37">
        <v>3.18</v>
      </c>
      <c r="AG142" s="36">
        <f t="shared" si="45"/>
        <v>0.2896174863387978</v>
      </c>
      <c r="AH142" s="36">
        <v>4.79</v>
      </c>
      <c r="AI142" s="36">
        <f t="shared" si="51"/>
        <v>0.436247723132969</v>
      </c>
      <c r="AJ142" s="37">
        <v>1.6599999999999993</v>
      </c>
      <c r="AK142" s="36">
        <f t="shared" si="46"/>
        <v>0.11393273850377483</v>
      </c>
      <c r="AL142" s="17">
        <v>6.11</v>
      </c>
      <c r="AM142" s="36">
        <f t="shared" si="52"/>
        <v>0.41935483870967744</v>
      </c>
      <c r="AN142" s="17">
        <v>7.77</v>
      </c>
      <c r="AO142" s="36">
        <f t="shared" si="53"/>
        <v>0.53328757721345221</v>
      </c>
      <c r="AP142" s="37">
        <v>11.35</v>
      </c>
      <c r="AQ142" s="37">
        <f t="shared" si="47"/>
        <v>0.77899794097460529</v>
      </c>
      <c r="AR142" s="37">
        <v>2.3100000000000005</v>
      </c>
      <c r="AS142" s="37">
        <f t="shared" si="48"/>
        <v>0.15854495538778315</v>
      </c>
    </row>
    <row r="143" spans="1:45" x14ac:dyDescent="0.35">
      <c r="A143" s="32" t="s">
        <v>141</v>
      </c>
      <c r="B143" s="39">
        <v>44</v>
      </c>
      <c r="C143" s="39">
        <v>31.5</v>
      </c>
      <c r="D143" s="39">
        <v>8</v>
      </c>
      <c r="E143" s="32">
        <v>9.7099999999999991</v>
      </c>
      <c r="F143" s="17">
        <v>12.15</v>
      </c>
      <c r="G143" s="32">
        <f t="shared" si="49"/>
        <v>4.6099999999999994</v>
      </c>
      <c r="H143" s="34">
        <v>2.63</v>
      </c>
      <c r="I143" s="17">
        <v>1.98</v>
      </c>
      <c r="J143" s="32">
        <v>79.83</v>
      </c>
      <c r="K143" s="32">
        <v>38.380000000000003</v>
      </c>
      <c r="L143" s="17">
        <v>21.03</v>
      </c>
      <c r="M143" s="17">
        <v>33.049999999999997</v>
      </c>
      <c r="N143" s="17">
        <v>55.31</v>
      </c>
      <c r="O143" s="17">
        <v>30.8</v>
      </c>
      <c r="P143" s="17">
        <f t="shared" si="50"/>
        <v>3.4899999999999949</v>
      </c>
      <c r="Q143" s="17">
        <f>'[1]Modern Mass &amp; Volume'!D139/0.001</f>
        <v>150.00000000000034</v>
      </c>
      <c r="R143" s="17">
        <v>531.6</v>
      </c>
      <c r="S143" s="35">
        <f t="shared" si="36"/>
        <v>3.543999999999992</v>
      </c>
      <c r="T143" s="35">
        <f t="shared" si="37"/>
        <v>43.753086419753089</v>
      </c>
      <c r="U143" s="36">
        <f t="shared" si="38"/>
        <v>1.2512873326467562</v>
      </c>
      <c r="V143" s="36">
        <f t="shared" si="39"/>
        <v>0.11161939615736512</v>
      </c>
      <c r="W143" s="36">
        <f t="shared" si="40"/>
        <v>0.67666018232444602</v>
      </c>
      <c r="X143" s="36">
        <f t="shared" si="41"/>
        <v>18.452015533007646</v>
      </c>
      <c r="Y143" s="36">
        <f t="shared" si="42"/>
        <v>0.68102970062430235</v>
      </c>
      <c r="Z143" s="36">
        <f t="shared" si="43"/>
        <v>6.9002735362841253E-2</v>
      </c>
      <c r="AA143" s="36">
        <v>0.38022057494124029</v>
      </c>
      <c r="AB143" s="36">
        <v>1.3282828282828283</v>
      </c>
      <c r="AC143" s="37">
        <v>0.59180327868852456</v>
      </c>
      <c r="AD143" s="37">
        <v>1.62</v>
      </c>
      <c r="AE143" s="36">
        <f t="shared" si="44"/>
        <v>0.16683831101956748</v>
      </c>
      <c r="AF143" s="37">
        <v>3.05</v>
      </c>
      <c r="AG143" s="36">
        <f t="shared" si="45"/>
        <v>0.31410916580844489</v>
      </c>
      <c r="AH143" s="36">
        <v>4.3899999999999997</v>
      </c>
      <c r="AI143" s="36">
        <f t="shared" si="51"/>
        <v>0.45211122554067973</v>
      </c>
      <c r="AJ143" s="37">
        <v>1.3899999999999997</v>
      </c>
      <c r="AK143" s="36">
        <f t="shared" si="46"/>
        <v>0.11440329218106993</v>
      </c>
      <c r="AL143" s="17">
        <v>4.9800000000000004</v>
      </c>
      <c r="AM143" s="36">
        <f t="shared" si="52"/>
        <v>0.40987654320987654</v>
      </c>
      <c r="AN143" s="17">
        <v>6.37</v>
      </c>
      <c r="AO143" s="36">
        <f t="shared" si="53"/>
        <v>0.52427983539094647</v>
      </c>
      <c r="AP143" s="37">
        <v>9.3899999999999988</v>
      </c>
      <c r="AQ143" s="37">
        <f t="shared" si="47"/>
        <v>0.77283950617283936</v>
      </c>
      <c r="AR143" s="37">
        <v>2.1100000000000012</v>
      </c>
      <c r="AS143" s="37">
        <f t="shared" si="48"/>
        <v>0.1736625514403293</v>
      </c>
    </row>
    <row r="144" spans="1:45" x14ac:dyDescent="0.35">
      <c r="A144" s="32" t="s">
        <v>142</v>
      </c>
      <c r="B144" s="39">
        <v>62</v>
      </c>
      <c r="C144" s="39">
        <v>44.5</v>
      </c>
      <c r="D144" s="39">
        <v>10.81</v>
      </c>
      <c r="E144" s="32">
        <v>11.370000000000001</v>
      </c>
      <c r="F144" s="17">
        <v>14.32</v>
      </c>
      <c r="G144" s="32">
        <f t="shared" si="49"/>
        <v>6.1</v>
      </c>
      <c r="H144" s="34">
        <v>3.7</v>
      </c>
      <c r="I144" s="17">
        <v>2.4</v>
      </c>
      <c r="J144" s="32">
        <v>107.63</v>
      </c>
      <c r="K144" s="32">
        <v>44.7</v>
      </c>
      <c r="L144" s="17">
        <v>30.38</v>
      </c>
      <c r="M144" s="17">
        <v>40.17</v>
      </c>
      <c r="N144" s="17">
        <v>72.989999999999995</v>
      </c>
      <c r="O144" s="17">
        <v>36.229999999999997</v>
      </c>
      <c r="P144" s="17">
        <f t="shared" si="50"/>
        <v>4.2600000000000051</v>
      </c>
      <c r="Q144" s="17">
        <f>'[1]Modern Mass &amp; Volume'!D140/0.001</f>
        <v>400.00000000000034</v>
      </c>
      <c r="R144" s="17">
        <v>1002.5</v>
      </c>
      <c r="S144" s="35">
        <f t="shared" si="36"/>
        <v>2.5062499999999979</v>
      </c>
      <c r="T144" s="35">
        <f t="shared" si="37"/>
        <v>70.006983240223462</v>
      </c>
      <c r="U144" s="36">
        <f t="shared" si="38"/>
        <v>1.2594547053649956</v>
      </c>
      <c r="V144" s="36">
        <f t="shared" si="39"/>
        <v>0.11483067341377964</v>
      </c>
      <c r="W144" s="36">
        <f t="shared" si="40"/>
        <v>0.66104322361600398</v>
      </c>
      <c r="X144" s="36">
        <f t="shared" si="41"/>
        <v>18.56443370807396</v>
      </c>
      <c r="Y144" s="36">
        <f t="shared" si="42"/>
        <v>0.67690567953569536</v>
      </c>
      <c r="Z144" s="36">
        <f t="shared" si="43"/>
        <v>6.8584884664777634E-2</v>
      </c>
      <c r="AA144" s="36">
        <v>0.41622140019180709</v>
      </c>
      <c r="AB144" s="36">
        <v>1.5416666666666667</v>
      </c>
      <c r="AC144" s="37">
        <v>0.52822580645161288</v>
      </c>
      <c r="AD144" s="37">
        <v>2.1599999999999997</v>
      </c>
      <c r="AE144" s="36">
        <f t="shared" si="44"/>
        <v>0.18997361477572555</v>
      </c>
      <c r="AF144" s="37">
        <v>3.62</v>
      </c>
      <c r="AG144" s="36">
        <f t="shared" si="45"/>
        <v>0.31838170624450307</v>
      </c>
      <c r="AH144" s="36">
        <v>5.23</v>
      </c>
      <c r="AI144" s="36">
        <f t="shared" si="51"/>
        <v>0.45998240985048372</v>
      </c>
      <c r="AJ144" s="37">
        <v>1.4700000000000006</v>
      </c>
      <c r="AK144" s="36">
        <f t="shared" si="46"/>
        <v>0.10265363128491624</v>
      </c>
      <c r="AL144" s="17">
        <v>6.18</v>
      </c>
      <c r="AM144" s="36">
        <f t="shared" si="52"/>
        <v>0.43156424581005581</v>
      </c>
      <c r="AN144" s="17">
        <v>7.65</v>
      </c>
      <c r="AO144" s="36">
        <f t="shared" si="53"/>
        <v>0.53421787709497204</v>
      </c>
      <c r="AP144" s="37">
        <v>10.65</v>
      </c>
      <c r="AQ144" s="37">
        <f t="shared" si="47"/>
        <v>0.74371508379888274</v>
      </c>
      <c r="AR144" s="37">
        <v>2.5999999999999996</v>
      </c>
      <c r="AS144" s="37">
        <f t="shared" si="48"/>
        <v>0.18156424581005584</v>
      </c>
    </row>
    <row r="145" spans="1:45" x14ac:dyDescent="0.35">
      <c r="A145" s="32" t="s">
        <v>143</v>
      </c>
      <c r="B145" s="39">
        <v>61.1</v>
      </c>
      <c r="C145" s="39">
        <v>45.5</v>
      </c>
      <c r="D145" s="39">
        <v>12.74</v>
      </c>
      <c r="E145" s="32">
        <v>11.370000000000001</v>
      </c>
      <c r="F145" s="17">
        <v>14.27</v>
      </c>
      <c r="G145" s="32">
        <f t="shared" si="49"/>
        <v>5.95</v>
      </c>
      <c r="H145" s="34">
        <v>3.66</v>
      </c>
      <c r="I145" s="17">
        <v>2.29</v>
      </c>
      <c r="J145" s="32">
        <v>106.45</v>
      </c>
      <c r="K145" s="32">
        <v>44.43</v>
      </c>
      <c r="L145" s="17">
        <v>31.61</v>
      </c>
      <c r="M145" s="17">
        <v>39.21</v>
      </c>
      <c r="N145" s="17">
        <v>71.89</v>
      </c>
      <c r="O145" s="17">
        <v>34.31</v>
      </c>
      <c r="P145" s="17">
        <f t="shared" si="50"/>
        <v>2.9500000000000028</v>
      </c>
      <c r="Q145" s="17">
        <f>'[1]Modern Mass &amp; Volume'!D141/0.001</f>
        <v>349.99999999999966</v>
      </c>
      <c r="R145" s="17">
        <v>992.4</v>
      </c>
      <c r="S145" s="35">
        <f t="shared" si="36"/>
        <v>2.8354285714285741</v>
      </c>
      <c r="T145" s="35">
        <f t="shared" si="37"/>
        <v>69.544498948843724</v>
      </c>
      <c r="U145" s="36">
        <f t="shared" si="38"/>
        <v>1.2550571679859277</v>
      </c>
      <c r="V145" s="36">
        <f t="shared" si="39"/>
        <v>0.11310452418096718</v>
      </c>
      <c r="W145" s="36">
        <f t="shared" si="40"/>
        <v>0.65608669096252148</v>
      </c>
      <c r="X145" s="36">
        <f t="shared" si="41"/>
        <v>18.544151244715827</v>
      </c>
      <c r="Y145" s="36">
        <f t="shared" si="42"/>
        <v>0.67764603774680554</v>
      </c>
      <c r="Z145" s="36">
        <f t="shared" si="43"/>
        <v>6.8659898635046651E-2</v>
      </c>
      <c r="AA145" s="36">
        <v>0.43969954096536373</v>
      </c>
      <c r="AB145" s="36">
        <v>1.5982532751091703</v>
      </c>
      <c r="AC145" s="37">
        <v>0.64069264069264076</v>
      </c>
      <c r="AD145" s="37">
        <v>1.69</v>
      </c>
      <c r="AE145" s="36">
        <f t="shared" si="44"/>
        <v>0.14863676341248899</v>
      </c>
      <c r="AF145" s="37">
        <v>3.86</v>
      </c>
      <c r="AG145" s="36">
        <f t="shared" si="45"/>
        <v>0.3394898856640281</v>
      </c>
      <c r="AH145" s="36">
        <v>5.7700000000000005</v>
      </c>
      <c r="AI145" s="36">
        <f t="shared" si="51"/>
        <v>0.50747581354441518</v>
      </c>
      <c r="AJ145" s="37">
        <v>1.4299999999999997</v>
      </c>
      <c r="AK145" s="36">
        <f t="shared" si="46"/>
        <v>0.10021023125437981</v>
      </c>
      <c r="AL145" s="17">
        <v>5.84</v>
      </c>
      <c r="AM145" s="36">
        <f t="shared" si="52"/>
        <v>0.40925017519271201</v>
      </c>
      <c r="AN145" s="17">
        <v>7.27</v>
      </c>
      <c r="AO145" s="36">
        <f t="shared" si="53"/>
        <v>0.50946040644709178</v>
      </c>
      <c r="AP145" s="37">
        <v>10.68</v>
      </c>
      <c r="AQ145" s="37">
        <f t="shared" si="47"/>
        <v>0.74842326559215133</v>
      </c>
      <c r="AR145" s="37">
        <v>2.4900000000000002</v>
      </c>
      <c r="AS145" s="37">
        <f t="shared" si="48"/>
        <v>0.1744919411352488</v>
      </c>
    </row>
    <row r="146" spans="1:45" x14ac:dyDescent="0.35">
      <c r="A146" s="32" t="s">
        <v>144</v>
      </c>
      <c r="B146" s="39">
        <v>39</v>
      </c>
      <c r="C146" s="39">
        <v>27.5</v>
      </c>
      <c r="D146" s="39">
        <v>6.42</v>
      </c>
      <c r="E146" s="32">
        <v>9.08</v>
      </c>
      <c r="F146" s="17">
        <v>11.41</v>
      </c>
      <c r="G146" s="32">
        <f t="shared" si="49"/>
        <v>4.7300000000000004</v>
      </c>
      <c r="H146" s="34">
        <v>2.91</v>
      </c>
      <c r="I146" s="17">
        <v>1.82</v>
      </c>
      <c r="J146" s="32">
        <v>70.36</v>
      </c>
      <c r="K146" s="32">
        <v>36.22</v>
      </c>
      <c r="L146" s="17">
        <v>20.329999999999998</v>
      </c>
      <c r="M146" s="17">
        <v>31.98</v>
      </c>
      <c r="N146" s="17">
        <v>47.95</v>
      </c>
      <c r="O146" s="17">
        <v>29.56</v>
      </c>
      <c r="P146" s="17">
        <f t="shared" si="50"/>
        <v>2.0799999999999983</v>
      </c>
      <c r="Q146" s="17">
        <f>'[1]Modern Mass &amp; Volume'!D142/0.001</f>
        <v>150.00000000000034</v>
      </c>
      <c r="R146" s="17">
        <v>504.5</v>
      </c>
      <c r="S146" s="35">
        <f t="shared" si="36"/>
        <v>3.3633333333333257</v>
      </c>
      <c r="T146" s="35">
        <f t="shared" si="37"/>
        <v>44.215600350569673</v>
      </c>
      <c r="U146" s="36">
        <f t="shared" si="38"/>
        <v>1.2566079295154184</v>
      </c>
      <c r="V146" s="36">
        <f t="shared" si="39"/>
        <v>0.11371400683260126</v>
      </c>
      <c r="W146" s="36">
        <f t="shared" si="40"/>
        <v>0.67913222422560005</v>
      </c>
      <c r="X146" s="36">
        <f t="shared" si="41"/>
        <v>18.645372370665147</v>
      </c>
      <c r="Y146" s="36">
        <f t="shared" si="42"/>
        <v>0.67396726461359935</v>
      </c>
      <c r="Z146" s="36">
        <f t="shared" si="43"/>
        <v>6.8287160986838555E-2</v>
      </c>
      <c r="AA146" s="36">
        <v>0.42398331595411881</v>
      </c>
      <c r="AB146" s="36">
        <v>1.598901098901099</v>
      </c>
      <c r="AC146" s="37">
        <v>0.56551724137931036</v>
      </c>
      <c r="AD146" s="37">
        <v>1.92</v>
      </c>
      <c r="AE146" s="36">
        <f t="shared" si="44"/>
        <v>0.21145374449339205</v>
      </c>
      <c r="AF146" s="37">
        <v>2.99</v>
      </c>
      <c r="AG146" s="36">
        <f t="shared" si="45"/>
        <v>0.32929515418502203</v>
      </c>
      <c r="AH146" s="36">
        <v>4.2799999999999994</v>
      </c>
      <c r="AI146" s="36">
        <f t="shared" si="51"/>
        <v>0.47136563876651977</v>
      </c>
      <c r="AJ146" s="37">
        <v>2.0099999999999998</v>
      </c>
      <c r="AK146" s="36">
        <f t="shared" si="46"/>
        <v>0.17616126205083257</v>
      </c>
      <c r="AL146" s="17">
        <v>4.1900000000000004</v>
      </c>
      <c r="AM146" s="36">
        <f t="shared" si="52"/>
        <v>0.36722173531989488</v>
      </c>
      <c r="AN146" s="17">
        <v>6.2</v>
      </c>
      <c r="AO146" s="36">
        <f t="shared" si="53"/>
        <v>0.54338299737072748</v>
      </c>
      <c r="AP146" s="37">
        <v>8.9</v>
      </c>
      <c r="AQ146" s="37">
        <f t="shared" si="47"/>
        <v>0.78001752848378614</v>
      </c>
      <c r="AR146" s="37">
        <v>1.8100000000000005</v>
      </c>
      <c r="AS146" s="37">
        <f t="shared" si="48"/>
        <v>0.15863277826468014</v>
      </c>
    </row>
    <row r="147" spans="1:45" x14ac:dyDescent="0.35">
      <c r="A147" s="32" t="s">
        <v>145</v>
      </c>
      <c r="B147" s="39">
        <v>49.5</v>
      </c>
      <c r="C147" s="39">
        <v>39.5</v>
      </c>
      <c r="D147" s="39">
        <v>14.5</v>
      </c>
      <c r="E147" s="32">
        <v>9.75</v>
      </c>
      <c r="F147" s="17">
        <v>12.57</v>
      </c>
      <c r="G147" s="32">
        <f t="shared" si="49"/>
        <v>4.9000000000000004</v>
      </c>
      <c r="H147" s="34">
        <v>2.93</v>
      </c>
      <c r="I147" s="17">
        <v>1.97</v>
      </c>
      <c r="J147" s="32">
        <v>80.92</v>
      </c>
      <c r="K147" s="32">
        <v>40.44</v>
      </c>
      <c r="L147" s="17">
        <v>24.18</v>
      </c>
      <c r="M147" s="17">
        <v>34.64</v>
      </c>
      <c r="N147" s="17">
        <v>53.98</v>
      </c>
      <c r="O147" s="17">
        <v>30.77</v>
      </c>
      <c r="P147" s="17">
        <f t="shared" si="50"/>
        <v>2.7600000000000051</v>
      </c>
      <c r="Q147" s="17">
        <f>'[1]Modern Mass &amp; Volume'!D143/0.001</f>
        <v>400.00000000000034</v>
      </c>
      <c r="R147" s="17">
        <v>1129.9000000000001</v>
      </c>
      <c r="S147" s="35">
        <f t="shared" si="36"/>
        <v>2.8247499999999977</v>
      </c>
      <c r="T147" s="35">
        <f t="shared" si="37"/>
        <v>89.888623707239461</v>
      </c>
      <c r="U147" s="36">
        <f t="shared" si="38"/>
        <v>1.2892307692307692</v>
      </c>
      <c r="V147" s="36">
        <f t="shared" si="39"/>
        <v>0.12634408602150538</v>
      </c>
      <c r="W147" s="36">
        <f t="shared" si="40"/>
        <v>0.66026150990351462</v>
      </c>
      <c r="X147" s="36">
        <f t="shared" si="41"/>
        <v>20.210004943153731</v>
      </c>
      <c r="Y147" s="36">
        <f t="shared" si="42"/>
        <v>0.62178958638088366</v>
      </c>
      <c r="Z147" s="36">
        <f t="shared" si="43"/>
        <v>6.3000456868590765E-2</v>
      </c>
      <c r="AA147" s="36">
        <v>0.44794368284549835</v>
      </c>
      <c r="AB147" s="36">
        <v>1.4873096446700509</v>
      </c>
      <c r="AC147" s="37">
        <v>0.5957446808510638</v>
      </c>
      <c r="AD147" s="37">
        <v>2.0099999999999998</v>
      </c>
      <c r="AE147" s="36">
        <f t="shared" si="44"/>
        <v>0.20615384615384613</v>
      </c>
      <c r="AF147" s="37">
        <v>3.48</v>
      </c>
      <c r="AG147" s="36">
        <f t="shared" si="45"/>
        <v>0.3569230769230769</v>
      </c>
      <c r="AH147" s="36">
        <v>4.95</v>
      </c>
      <c r="AI147" s="36">
        <f t="shared" si="51"/>
        <v>0.50769230769230766</v>
      </c>
      <c r="AJ147" s="37">
        <v>1.6799999999999997</v>
      </c>
      <c r="AK147" s="36">
        <f t="shared" si="46"/>
        <v>0.13365155131264914</v>
      </c>
      <c r="AL147" s="17">
        <v>5.15</v>
      </c>
      <c r="AM147" s="36">
        <f t="shared" si="52"/>
        <v>0.40970564836913287</v>
      </c>
      <c r="AN147" s="17">
        <v>6.83</v>
      </c>
      <c r="AO147" s="36">
        <f t="shared" si="53"/>
        <v>0.54335719968178198</v>
      </c>
      <c r="AP147" s="37">
        <v>9.5500000000000007</v>
      </c>
      <c r="AQ147" s="37">
        <f t="shared" si="47"/>
        <v>0.75974542561654734</v>
      </c>
      <c r="AR147" s="37">
        <v>1.7599999999999998</v>
      </c>
      <c r="AS147" s="37">
        <f t="shared" si="48"/>
        <v>0.14001591089896578</v>
      </c>
    </row>
    <row r="148" spans="1:45" x14ac:dyDescent="0.35">
      <c r="A148" s="32" t="s">
        <v>146</v>
      </c>
      <c r="B148" s="33">
        <v>35.200000000000003</v>
      </c>
      <c r="C148" s="33">
        <v>29</v>
      </c>
      <c r="D148" s="33"/>
      <c r="E148" s="32">
        <v>8.7200000000000006</v>
      </c>
      <c r="F148" s="17">
        <v>11.22</v>
      </c>
      <c r="G148" s="32">
        <f t="shared" si="49"/>
        <v>4.55</v>
      </c>
      <c r="H148" s="34">
        <v>2.46</v>
      </c>
      <c r="I148" s="17">
        <v>2.09</v>
      </c>
      <c r="J148" s="32">
        <v>66.91</v>
      </c>
      <c r="K148" s="32">
        <v>35.25</v>
      </c>
      <c r="L148" s="17">
        <v>17.54</v>
      </c>
      <c r="M148" s="17">
        <v>29.61</v>
      </c>
      <c r="N148" s="17">
        <v>47.37</v>
      </c>
      <c r="O148" s="17">
        <v>28.48</v>
      </c>
      <c r="P148" s="17">
        <f t="shared" si="50"/>
        <v>2</v>
      </c>
      <c r="Q148" s="17">
        <f>'[1]Modern Mass &amp; Volume'!D144/0.001</f>
        <v>99.999999999999645</v>
      </c>
      <c r="R148" s="17">
        <v>462.8</v>
      </c>
      <c r="S148" s="35">
        <f t="shared" si="36"/>
        <v>4.628000000000017</v>
      </c>
      <c r="T148" s="35">
        <f t="shared" si="37"/>
        <v>41.247771836007132</v>
      </c>
      <c r="U148" s="36">
        <f t="shared" si="38"/>
        <v>1.286697247706422</v>
      </c>
      <c r="V148" s="36">
        <f t="shared" si="39"/>
        <v>0.12537612838515547</v>
      </c>
      <c r="W148" s="36">
        <f t="shared" si="40"/>
        <v>0.68388281083909785</v>
      </c>
      <c r="X148" s="36">
        <f t="shared" si="41"/>
        <v>18.570654610671053</v>
      </c>
      <c r="Y148" s="36">
        <f t="shared" si="42"/>
        <v>0.6766789258542506</v>
      </c>
      <c r="Z148" s="36">
        <f t="shared" si="43"/>
        <v>6.8561909713378388E-2</v>
      </c>
      <c r="AA148" s="36">
        <v>0.3702765463373443</v>
      </c>
      <c r="AB148" s="36">
        <v>1.1770334928229667</v>
      </c>
      <c r="AC148" s="37">
        <v>0.45333333333333337</v>
      </c>
      <c r="AD148" s="37">
        <v>1.3900000000000001</v>
      </c>
      <c r="AE148" s="36">
        <f t="shared" si="44"/>
        <v>0.15940366972477066</v>
      </c>
      <c r="AF148" s="37">
        <v>2.5499999999999998</v>
      </c>
      <c r="AG148" s="36">
        <f t="shared" si="45"/>
        <v>0.2924311926605504</v>
      </c>
      <c r="AH148" s="36">
        <v>3.66</v>
      </c>
      <c r="AI148" s="36">
        <f t="shared" si="51"/>
        <v>0.41972477064220182</v>
      </c>
      <c r="AJ148" s="37">
        <v>1.4399999999999995</v>
      </c>
      <c r="AK148" s="36">
        <f t="shared" si="46"/>
        <v>0.12834224598930477</v>
      </c>
      <c r="AL148" s="17">
        <v>4.74</v>
      </c>
      <c r="AM148" s="36">
        <f t="shared" si="52"/>
        <v>0.42245989304812831</v>
      </c>
      <c r="AN148" s="17">
        <v>6.18</v>
      </c>
      <c r="AO148" s="36">
        <f t="shared" si="53"/>
        <v>0.55080213903743314</v>
      </c>
      <c r="AP148" s="37">
        <v>8.8800000000000008</v>
      </c>
      <c r="AQ148" s="37">
        <f t="shared" si="47"/>
        <v>0.79144385026737973</v>
      </c>
      <c r="AR148" s="37">
        <v>1.58</v>
      </c>
      <c r="AS148" s="37">
        <f t="shared" si="48"/>
        <v>0.1408199643493761</v>
      </c>
    </row>
    <row r="149" spans="1:45" x14ac:dyDescent="0.35">
      <c r="A149" s="32" t="s">
        <v>147</v>
      </c>
      <c r="B149" s="39">
        <v>91</v>
      </c>
      <c r="C149" s="39">
        <v>67</v>
      </c>
      <c r="D149" s="39">
        <v>18.3</v>
      </c>
      <c r="E149" s="32">
        <v>14.940000000000001</v>
      </c>
      <c r="F149" s="17">
        <v>19.78</v>
      </c>
      <c r="G149" s="32">
        <f t="shared" si="49"/>
        <v>8.620000000000001</v>
      </c>
      <c r="H149" s="34">
        <v>5.29</v>
      </c>
      <c r="I149" s="17">
        <v>3.33</v>
      </c>
      <c r="J149" s="32">
        <v>192.84</v>
      </c>
      <c r="K149" s="32">
        <v>61.7</v>
      </c>
      <c r="L149" s="17">
        <v>50.89</v>
      </c>
      <c r="M149" s="17">
        <v>53.14</v>
      </c>
      <c r="N149" s="17">
        <v>135.02000000000001</v>
      </c>
      <c r="O149" s="17">
        <v>48.62</v>
      </c>
      <c r="P149" s="17">
        <f t="shared" si="50"/>
        <v>6.9299999999999784</v>
      </c>
      <c r="Q149" s="17">
        <f>'[1]Modern Mass &amp; Volume'!D145/0.001</f>
        <v>799.99999999999977</v>
      </c>
      <c r="R149" s="17">
        <v>2196.4</v>
      </c>
      <c r="S149" s="35">
        <f t="shared" si="36"/>
        <v>2.7455000000000007</v>
      </c>
      <c r="T149" s="35">
        <f t="shared" si="37"/>
        <v>111.04145601617796</v>
      </c>
      <c r="U149" s="36">
        <f t="shared" si="38"/>
        <v>1.3239625167336011</v>
      </c>
      <c r="V149" s="36">
        <f t="shared" si="39"/>
        <v>0.13940092165898618</v>
      </c>
      <c r="W149" s="36">
        <f t="shared" si="40"/>
        <v>0.65255968261316233</v>
      </c>
      <c r="X149" s="36">
        <f t="shared" si="41"/>
        <v>19.741184401576437</v>
      </c>
      <c r="Y149" s="36">
        <f t="shared" si="42"/>
        <v>0.63655606263197062</v>
      </c>
      <c r="Z149" s="36">
        <f t="shared" si="43"/>
        <v>6.449661372057737E-2</v>
      </c>
      <c r="AA149" s="36">
        <v>0.37690712487038952</v>
      </c>
      <c r="AB149" s="36">
        <v>1.5885885885885886</v>
      </c>
      <c r="AC149" s="37">
        <v>0.50756811301715443</v>
      </c>
      <c r="AD149" s="37">
        <v>2.88</v>
      </c>
      <c r="AE149" s="36">
        <f t="shared" si="44"/>
        <v>0.19277108433734938</v>
      </c>
      <c r="AF149" s="37">
        <v>4.5</v>
      </c>
      <c r="AG149" s="36">
        <f t="shared" si="45"/>
        <v>0.3012048192771084</v>
      </c>
      <c r="AH149" s="36">
        <v>6.45</v>
      </c>
      <c r="AI149" s="36">
        <f t="shared" si="51"/>
        <v>0.43172690763052207</v>
      </c>
      <c r="AJ149" s="37">
        <v>2.91</v>
      </c>
      <c r="AK149" s="36">
        <f t="shared" si="46"/>
        <v>0.14711830131445905</v>
      </c>
      <c r="AL149" s="17">
        <v>7.67</v>
      </c>
      <c r="AM149" s="36">
        <f t="shared" si="52"/>
        <v>0.38776541961577349</v>
      </c>
      <c r="AN149" s="17">
        <v>10.58</v>
      </c>
      <c r="AO149" s="36">
        <f t="shared" si="53"/>
        <v>0.53488372093023251</v>
      </c>
      <c r="AP149" s="37">
        <v>15.08</v>
      </c>
      <c r="AQ149" s="37">
        <f t="shared" si="47"/>
        <v>0.76238624873609706</v>
      </c>
      <c r="AR149" s="37">
        <v>3.1700000000000017</v>
      </c>
      <c r="AS149" s="37">
        <f t="shared" si="48"/>
        <v>0.16026289180990907</v>
      </c>
    </row>
    <row r="150" spans="1:45" ht="15" thickBot="1" x14ac:dyDescent="0.4">
      <c r="A150" s="40" t="s">
        <v>148</v>
      </c>
      <c r="B150" s="41">
        <v>34</v>
      </c>
      <c r="C150" s="41">
        <v>28.6</v>
      </c>
      <c r="D150" s="41">
        <v>10.5</v>
      </c>
      <c r="E150" s="40">
        <v>8.49</v>
      </c>
      <c r="F150" s="42">
        <v>10.96</v>
      </c>
      <c r="G150" s="40">
        <f t="shared" si="49"/>
        <v>4.63</v>
      </c>
      <c r="H150" s="43">
        <v>2.63</v>
      </c>
      <c r="I150" s="42">
        <v>2</v>
      </c>
      <c r="J150" s="40">
        <v>64.75</v>
      </c>
      <c r="K150" s="40">
        <v>36.54</v>
      </c>
      <c r="L150" s="42">
        <v>16.23</v>
      </c>
      <c r="M150" s="42">
        <v>29.09</v>
      </c>
      <c r="N150" s="42">
        <v>46.99</v>
      </c>
      <c r="O150" s="42">
        <v>28.52</v>
      </c>
      <c r="P150" s="42">
        <f t="shared" si="50"/>
        <v>1.5300000000000011</v>
      </c>
      <c r="Q150" s="42">
        <f>'[1]Modern Mass &amp; Volume'!D146/0.001</f>
        <v>99.999999999999645</v>
      </c>
      <c r="R150" s="42">
        <v>471.7</v>
      </c>
      <c r="S150" s="44">
        <f t="shared" si="36"/>
        <v>4.7170000000000165</v>
      </c>
      <c r="T150" s="44">
        <f t="shared" si="37"/>
        <v>43.038321167883204</v>
      </c>
      <c r="U150" s="45">
        <f t="shared" si="38"/>
        <v>1.2909305064782097</v>
      </c>
      <c r="V150" s="45">
        <f t="shared" si="39"/>
        <v>0.12699228791773781</v>
      </c>
      <c r="W150" s="45">
        <f t="shared" si="40"/>
        <v>0.69585944821301138</v>
      </c>
      <c r="X150" s="45">
        <f t="shared" si="41"/>
        <v>20.62041081081081</v>
      </c>
      <c r="Y150" s="45">
        <f t="shared" si="42"/>
        <v>0.60941417363862171</v>
      </c>
      <c r="Z150" s="45">
        <f t="shared" si="43"/>
        <v>6.1746565401482323E-2</v>
      </c>
      <c r="AA150" s="45">
        <v>0.34539263673121939</v>
      </c>
      <c r="AB150" s="45">
        <v>1.3149999999999999</v>
      </c>
      <c r="AC150" s="46">
        <v>0.41736227045075125</v>
      </c>
      <c r="AD150" s="46">
        <v>1.46</v>
      </c>
      <c r="AE150" s="45">
        <f t="shared" si="44"/>
        <v>0.17196702002355713</v>
      </c>
      <c r="AF150" s="46">
        <v>2.4699999999999998</v>
      </c>
      <c r="AG150" s="45">
        <f t="shared" si="45"/>
        <v>0.29093050647820962</v>
      </c>
      <c r="AH150" s="45">
        <v>3.56</v>
      </c>
      <c r="AI150" s="45">
        <f t="shared" si="51"/>
        <v>0.41931684334511188</v>
      </c>
      <c r="AJ150" s="46">
        <v>1.7300000000000004</v>
      </c>
      <c r="AK150" s="45">
        <f t="shared" si="46"/>
        <v>0.15784671532846717</v>
      </c>
      <c r="AL150" s="42">
        <v>4.21</v>
      </c>
      <c r="AM150" s="45">
        <f t="shared" si="52"/>
        <v>0.38412408759124084</v>
      </c>
      <c r="AN150" s="42">
        <v>5.94</v>
      </c>
      <c r="AO150" s="45">
        <f t="shared" si="53"/>
        <v>0.54197080291970801</v>
      </c>
      <c r="AP150" s="46">
        <v>8.92</v>
      </c>
      <c r="AQ150" s="46">
        <f t="shared" si="47"/>
        <v>0.81386861313868608</v>
      </c>
      <c r="AR150" s="46">
        <v>1.2900000000000009</v>
      </c>
      <c r="AS150" s="46">
        <f t="shared" si="48"/>
        <v>0.11770072992700738</v>
      </c>
    </row>
    <row r="151" spans="1:45" x14ac:dyDescent="0.35">
      <c r="A151" s="32" t="s">
        <v>149</v>
      </c>
      <c r="B151" s="33">
        <v>55</v>
      </c>
      <c r="C151" s="33">
        <v>47.2</v>
      </c>
      <c r="D151" s="33"/>
      <c r="E151" s="32">
        <v>10.43</v>
      </c>
      <c r="F151" s="17">
        <v>14.14</v>
      </c>
      <c r="G151" s="32">
        <f t="shared" si="49"/>
        <v>5.77</v>
      </c>
      <c r="H151" s="48">
        <v>3.1</v>
      </c>
      <c r="I151" s="17">
        <v>2.67</v>
      </c>
      <c r="J151" s="32">
        <v>99.91</v>
      </c>
      <c r="K151" s="32">
        <v>43.35</v>
      </c>
      <c r="L151" s="17">
        <v>30.37</v>
      </c>
      <c r="M151" s="17">
        <v>39.200000000000003</v>
      </c>
      <c r="N151" s="17">
        <v>64.08</v>
      </c>
      <c r="O151" s="17">
        <v>34.89</v>
      </c>
      <c r="P151" s="17">
        <f t="shared" si="50"/>
        <v>5.4599999999999937</v>
      </c>
      <c r="Q151" s="17">
        <f>'[1]Modern Mass &amp; Volume'!D147/0.001</f>
        <v>299.99999999999983</v>
      </c>
      <c r="R151" s="17">
        <v>909.8</v>
      </c>
      <c r="S151" s="35">
        <f t="shared" si="36"/>
        <v>3.0326666666666684</v>
      </c>
      <c r="T151" s="35">
        <f t="shared" si="37"/>
        <v>64.342291371994335</v>
      </c>
      <c r="U151" s="36">
        <f t="shared" si="38"/>
        <v>1.3557046979865772</v>
      </c>
      <c r="V151" s="36">
        <f t="shared" si="39"/>
        <v>0.15099715099715103</v>
      </c>
      <c r="W151" s="36">
        <f t="shared" si="40"/>
        <v>0.67744687083418653</v>
      </c>
      <c r="X151" s="36">
        <f t="shared" si="41"/>
        <v>18.809153237914124</v>
      </c>
      <c r="Y151" s="36">
        <f t="shared" si="42"/>
        <v>0.66809868872931488</v>
      </c>
      <c r="Z151" s="36">
        <f t="shared" si="43"/>
        <v>6.7692549931947982E-2</v>
      </c>
      <c r="AA151" s="36">
        <v>0.47393882646691637</v>
      </c>
      <c r="AB151" s="36">
        <v>1.161048689138577</v>
      </c>
      <c r="AC151" s="37">
        <v>0.41136671177266576</v>
      </c>
      <c r="AD151" s="37">
        <v>1.9500000000000002</v>
      </c>
      <c r="AE151" s="36">
        <f t="shared" si="44"/>
        <v>0.18696069031639503</v>
      </c>
      <c r="AF151" s="37">
        <v>3.0700000000000003</v>
      </c>
      <c r="AG151" s="36">
        <f t="shared" si="45"/>
        <v>0.29434324065196554</v>
      </c>
      <c r="AH151" s="36">
        <v>5</v>
      </c>
      <c r="AI151" s="36">
        <f t="shared" si="51"/>
        <v>0.4793863854266539</v>
      </c>
      <c r="AJ151" s="37">
        <v>0.87999999999999989</v>
      </c>
      <c r="AK151" s="36">
        <f t="shared" si="46"/>
        <v>6.2234794908062226E-2</v>
      </c>
      <c r="AL151" s="17">
        <v>7.69</v>
      </c>
      <c r="AM151" s="36">
        <f t="shared" si="52"/>
        <v>0.54384724186704381</v>
      </c>
      <c r="AN151" s="17">
        <v>8.57</v>
      </c>
      <c r="AO151" s="36">
        <f t="shared" si="53"/>
        <v>0.60608203677510608</v>
      </c>
      <c r="AP151" s="37">
        <v>10.809999999999999</v>
      </c>
      <c r="AQ151" s="37">
        <f t="shared" si="47"/>
        <v>0.76449787835926442</v>
      </c>
      <c r="AR151" s="37">
        <v>2.2800000000000011</v>
      </c>
      <c r="AS151" s="37">
        <f t="shared" si="48"/>
        <v>0.16124469589816132</v>
      </c>
    </row>
    <row r="152" spans="1:45" x14ac:dyDescent="0.35">
      <c r="A152" s="32" t="s">
        <v>150</v>
      </c>
      <c r="B152" s="33">
        <v>28.1</v>
      </c>
      <c r="C152" s="33">
        <v>26.2</v>
      </c>
      <c r="D152" s="33"/>
      <c r="E152" s="32">
        <v>7.75</v>
      </c>
      <c r="F152" s="17">
        <v>10.23</v>
      </c>
      <c r="G152" s="32">
        <f t="shared" si="49"/>
        <v>3.87</v>
      </c>
      <c r="H152" s="34">
        <v>2.4</v>
      </c>
      <c r="I152" s="17">
        <v>1.47</v>
      </c>
      <c r="J152" s="32">
        <v>53.13</v>
      </c>
      <c r="K152" s="32">
        <v>30.68</v>
      </c>
      <c r="L152" s="17">
        <v>18.66</v>
      </c>
      <c r="M152" s="17">
        <v>28.6</v>
      </c>
      <c r="N152" s="17">
        <v>31.3</v>
      </c>
      <c r="O152" s="17">
        <v>23.78</v>
      </c>
      <c r="P152" s="17">
        <f t="shared" si="50"/>
        <v>3.1700000000000017</v>
      </c>
      <c r="Q152" s="17">
        <f>'[1]Modern Mass &amp; Volume'!D148/0.001</f>
        <v>99.999999999999645</v>
      </c>
      <c r="R152" s="17">
        <v>314.7</v>
      </c>
      <c r="S152" s="35">
        <f t="shared" si="36"/>
        <v>3.1470000000000109</v>
      </c>
      <c r="T152" s="35">
        <f t="shared" si="37"/>
        <v>30.762463343108504</v>
      </c>
      <c r="U152" s="36">
        <f t="shared" si="38"/>
        <v>1.32</v>
      </c>
      <c r="V152" s="36">
        <f t="shared" si="39"/>
        <v>0.13793103448275865</v>
      </c>
      <c r="W152" s="36">
        <f t="shared" si="40"/>
        <v>0.67013527575442255</v>
      </c>
      <c r="X152" s="36">
        <f t="shared" si="41"/>
        <v>17.716213062300017</v>
      </c>
      <c r="Y152" s="36">
        <f t="shared" si="42"/>
        <v>0.70931471472875463</v>
      </c>
      <c r="Z152" s="36">
        <f t="shared" si="43"/>
        <v>7.1868606471244587E-2</v>
      </c>
      <c r="AA152" s="36">
        <v>0.59616613418530351</v>
      </c>
      <c r="AB152" s="36">
        <v>1.6326530612244898</v>
      </c>
      <c r="AC152" s="37">
        <v>0.42988929889298894</v>
      </c>
      <c r="AD152" s="37">
        <v>1.42</v>
      </c>
      <c r="AE152" s="36">
        <f t="shared" si="44"/>
        <v>0.1832258064516129</v>
      </c>
      <c r="AF152" s="37">
        <v>2.2599999999999998</v>
      </c>
      <c r="AG152" s="36">
        <f t="shared" si="45"/>
        <v>0.29161290322580641</v>
      </c>
      <c r="AH152" s="36">
        <v>3.88</v>
      </c>
      <c r="AI152" s="36">
        <f t="shared" si="51"/>
        <v>0.50064516129032255</v>
      </c>
      <c r="AJ152" s="37">
        <v>1.1200000000000001</v>
      </c>
      <c r="AK152" s="36">
        <f t="shared" si="46"/>
        <v>0.10948191593352884</v>
      </c>
      <c r="AL152" s="17">
        <v>4.5999999999999996</v>
      </c>
      <c r="AM152" s="36">
        <f t="shared" si="52"/>
        <v>0.44965786901270766</v>
      </c>
      <c r="AN152" s="17">
        <v>5.72</v>
      </c>
      <c r="AO152" s="36">
        <f t="shared" si="53"/>
        <v>0.55913978494623651</v>
      </c>
      <c r="AP152" s="37">
        <v>7.9799999999999995</v>
      </c>
      <c r="AQ152" s="37">
        <f t="shared" si="47"/>
        <v>0.78005865102639294</v>
      </c>
      <c r="AR152" s="37">
        <v>1.4500000000000011</v>
      </c>
      <c r="AS152" s="37">
        <f t="shared" si="48"/>
        <v>0.14173998044965797</v>
      </c>
    </row>
    <row r="153" spans="1:45" x14ac:dyDescent="0.35">
      <c r="A153" s="32" t="s">
        <v>151</v>
      </c>
      <c r="B153" s="38">
        <v>31</v>
      </c>
      <c r="C153" s="38">
        <v>25</v>
      </c>
      <c r="D153" s="38">
        <v>11.9</v>
      </c>
      <c r="E153" s="32">
        <v>8.25</v>
      </c>
      <c r="F153" s="17">
        <v>10.89</v>
      </c>
      <c r="G153" s="32">
        <f t="shared" si="49"/>
        <v>4.3</v>
      </c>
      <c r="H153" s="34">
        <v>2.4</v>
      </c>
      <c r="I153" s="17">
        <v>1.9</v>
      </c>
      <c r="J153" s="32">
        <v>61.09</v>
      </c>
      <c r="K153" s="32">
        <v>33.07</v>
      </c>
      <c r="L153" s="17">
        <v>18.809999999999999</v>
      </c>
      <c r="M153" s="17">
        <v>28.41</v>
      </c>
      <c r="N153" s="17">
        <v>39.630000000000003</v>
      </c>
      <c r="O153" s="17">
        <v>26.68</v>
      </c>
      <c r="P153" s="17">
        <f t="shared" si="50"/>
        <v>2.6500000000000057</v>
      </c>
      <c r="Q153" s="17">
        <f>'[1]Modern Mass &amp; Volume'!D149/0.001</f>
        <v>99.999999999999645</v>
      </c>
      <c r="R153" s="17">
        <v>407</v>
      </c>
      <c r="S153" s="35">
        <f t="shared" si="36"/>
        <v>4.0700000000000145</v>
      </c>
      <c r="T153" s="35">
        <f t="shared" si="37"/>
        <v>37.37373737373737</v>
      </c>
      <c r="U153" s="36">
        <f t="shared" si="38"/>
        <v>1.32</v>
      </c>
      <c r="V153" s="36">
        <f t="shared" si="39"/>
        <v>0.13793103448275865</v>
      </c>
      <c r="W153" s="36">
        <f t="shared" si="40"/>
        <v>0.67996772129003535</v>
      </c>
      <c r="X153" s="36">
        <f t="shared" si="41"/>
        <v>17.901864462268783</v>
      </c>
      <c r="Y153" s="36">
        <f t="shared" si="42"/>
        <v>0.70195876194040741</v>
      </c>
      <c r="Z153" s="36">
        <f t="shared" si="43"/>
        <v>7.1123292627912088E-2</v>
      </c>
      <c r="AA153" s="36">
        <v>0.4746404239212717</v>
      </c>
      <c r="AB153" s="36">
        <v>1.263157894736842</v>
      </c>
      <c r="AC153" s="37">
        <v>0.37271214642262901</v>
      </c>
      <c r="AD153" s="37">
        <v>1.21</v>
      </c>
      <c r="AE153" s="36">
        <f t="shared" si="44"/>
        <v>0.14666666666666667</v>
      </c>
      <c r="AF153" s="37">
        <v>1.98</v>
      </c>
      <c r="AG153" s="36">
        <f t="shared" si="45"/>
        <v>0.24</v>
      </c>
      <c r="AH153" s="36">
        <v>3.72</v>
      </c>
      <c r="AI153" s="36">
        <f t="shared" si="51"/>
        <v>0.45090909090909093</v>
      </c>
      <c r="AJ153" s="37">
        <v>1.0099999999999998</v>
      </c>
      <c r="AK153" s="36">
        <f t="shared" si="46"/>
        <v>9.2745638200183625E-2</v>
      </c>
      <c r="AL153" s="17">
        <v>5.13</v>
      </c>
      <c r="AM153" s="36">
        <f t="shared" si="52"/>
        <v>0.47107438016528924</v>
      </c>
      <c r="AN153" s="17">
        <v>6.14</v>
      </c>
      <c r="AO153" s="36">
        <f t="shared" si="53"/>
        <v>0.5638200183654728</v>
      </c>
      <c r="AP153" s="37">
        <v>8.620000000000001</v>
      </c>
      <c r="AQ153" s="37">
        <f t="shared" si="47"/>
        <v>0.79155188246097341</v>
      </c>
      <c r="AR153" s="37">
        <v>1.5899999999999999</v>
      </c>
      <c r="AS153" s="37">
        <f t="shared" si="48"/>
        <v>0.14600550964187325</v>
      </c>
    </row>
    <row r="154" spans="1:45" x14ac:dyDescent="0.35">
      <c r="A154" s="32" t="s">
        <v>152</v>
      </c>
      <c r="B154" s="38">
        <v>22.5</v>
      </c>
      <c r="C154" s="38">
        <v>18.5</v>
      </c>
      <c r="D154" s="38">
        <v>8.4</v>
      </c>
      <c r="E154" s="32">
        <v>6.7799999999999994</v>
      </c>
      <c r="F154" s="17">
        <v>9.07</v>
      </c>
      <c r="G154" s="32">
        <f t="shared" si="49"/>
        <v>3.34</v>
      </c>
      <c r="H154" s="34">
        <v>1.71</v>
      </c>
      <c r="I154" s="17">
        <v>1.63</v>
      </c>
      <c r="J154" s="32">
        <v>42.85</v>
      </c>
      <c r="K154" s="32">
        <v>27.71</v>
      </c>
      <c r="L154" s="17">
        <v>11.62</v>
      </c>
      <c r="M154" s="17">
        <v>23.61</v>
      </c>
      <c r="N154" s="17">
        <v>29.08</v>
      </c>
      <c r="O154" s="17">
        <v>22.33</v>
      </c>
      <c r="P154" s="17">
        <f t="shared" si="50"/>
        <v>2.1500000000000057</v>
      </c>
      <c r="Q154" s="17">
        <f>'[1]Modern Mass &amp; Volume'!D150/0.001</f>
        <v>49.999999999999822</v>
      </c>
      <c r="R154" s="17">
        <v>212.1</v>
      </c>
      <c r="S154" s="35">
        <f t="shared" si="36"/>
        <v>4.2420000000000151</v>
      </c>
      <c r="T154" s="35">
        <f t="shared" si="37"/>
        <v>23.384785005512679</v>
      </c>
      <c r="U154" s="36">
        <f t="shared" si="38"/>
        <v>1.3377581120943955</v>
      </c>
      <c r="V154" s="36">
        <f t="shared" si="39"/>
        <v>0.14447949526813886</v>
      </c>
      <c r="W154" s="36">
        <f t="shared" si="40"/>
        <v>0.69680915072217731</v>
      </c>
      <c r="X154" s="36">
        <f t="shared" si="41"/>
        <v>17.919348891481913</v>
      </c>
      <c r="Y154" s="36">
        <f t="shared" si="42"/>
        <v>0.70127384038672769</v>
      </c>
      <c r="Z154" s="36">
        <f t="shared" si="43"/>
        <v>7.1053895565391101E-2</v>
      </c>
      <c r="AA154" s="36">
        <v>0.39958734525447043</v>
      </c>
      <c r="AB154" s="36">
        <v>1.0490797546012269</v>
      </c>
      <c r="AC154" s="37">
        <v>0.38934426229508196</v>
      </c>
      <c r="AD154" s="37">
        <v>0.88</v>
      </c>
      <c r="AE154" s="36">
        <f t="shared" si="44"/>
        <v>0.1297935103244838</v>
      </c>
      <c r="AF154" s="37">
        <v>1.5899999999999999</v>
      </c>
      <c r="AG154" s="36">
        <f t="shared" si="45"/>
        <v>0.23451327433628319</v>
      </c>
      <c r="AH154" s="36">
        <v>2.8899999999999997</v>
      </c>
      <c r="AI154" s="36">
        <f t="shared" si="51"/>
        <v>0.42625368731563423</v>
      </c>
      <c r="AJ154" s="37">
        <v>1.1400000000000001</v>
      </c>
      <c r="AK154" s="36">
        <f t="shared" si="46"/>
        <v>0.1256890848952591</v>
      </c>
      <c r="AL154" s="17">
        <v>3.98</v>
      </c>
      <c r="AM154" s="36">
        <f t="shared" si="52"/>
        <v>0.43880926130099229</v>
      </c>
      <c r="AN154" s="17">
        <v>5.12</v>
      </c>
      <c r="AO154" s="36">
        <f t="shared" si="53"/>
        <v>0.56449834619625139</v>
      </c>
      <c r="AP154" s="37">
        <v>7.02</v>
      </c>
      <c r="AQ154" s="37">
        <f t="shared" si="47"/>
        <v>0.77398015435501644</v>
      </c>
      <c r="AR154" s="37">
        <v>1.5300000000000002</v>
      </c>
      <c r="AS154" s="37">
        <f t="shared" si="48"/>
        <v>0.1686879823594267</v>
      </c>
    </row>
    <row r="155" spans="1:45" x14ac:dyDescent="0.35">
      <c r="A155" s="32" t="s">
        <v>153</v>
      </c>
      <c r="B155" s="33">
        <v>33</v>
      </c>
      <c r="C155" s="33">
        <v>27.7</v>
      </c>
      <c r="D155" s="33">
        <v>12</v>
      </c>
      <c r="E155" s="32">
        <v>8.09</v>
      </c>
      <c r="F155" s="17">
        <v>10.65</v>
      </c>
      <c r="G155" s="32">
        <f t="shared" si="49"/>
        <v>3.8500000000000005</v>
      </c>
      <c r="H155" s="34">
        <v>2.4900000000000002</v>
      </c>
      <c r="I155" s="17">
        <v>1.36</v>
      </c>
      <c r="J155" s="32">
        <v>58.71</v>
      </c>
      <c r="K155" s="32">
        <v>31.89</v>
      </c>
      <c r="L155" s="17">
        <v>18.97</v>
      </c>
      <c r="M155" s="17">
        <v>28.66</v>
      </c>
      <c r="N155" s="17">
        <v>36.479999999999997</v>
      </c>
      <c r="O155" s="17">
        <v>26.74</v>
      </c>
      <c r="P155" s="17">
        <f t="shared" si="50"/>
        <v>3.2600000000000051</v>
      </c>
      <c r="Q155" s="17">
        <f>'[1]Modern Mass &amp; Volume'!D151/0.001</f>
        <v>99.999999999999645</v>
      </c>
      <c r="R155" s="17">
        <v>352.7</v>
      </c>
      <c r="S155" s="35">
        <f t="shared" si="36"/>
        <v>3.5270000000000126</v>
      </c>
      <c r="T155" s="35">
        <f t="shared" si="37"/>
        <v>33.117370892018776</v>
      </c>
      <c r="U155" s="36">
        <f t="shared" si="38"/>
        <v>1.3164400494437578</v>
      </c>
      <c r="V155" s="36">
        <f t="shared" si="39"/>
        <v>0.13660618996798293</v>
      </c>
      <c r="W155" s="36">
        <f t="shared" si="40"/>
        <v>0.6814185483730566</v>
      </c>
      <c r="X155" s="36">
        <f t="shared" si="41"/>
        <v>17.321957077158917</v>
      </c>
      <c r="Y155" s="36">
        <f t="shared" si="42"/>
        <v>0.72545905513929732</v>
      </c>
      <c r="Z155" s="36">
        <f t="shared" si="43"/>
        <v>7.3504370150765594E-2</v>
      </c>
      <c r="AA155" s="36">
        <v>0.52001096491228072</v>
      </c>
      <c r="AB155" s="36">
        <v>1.8308823529411764</v>
      </c>
      <c r="AC155" s="37">
        <v>0.41681260945709281</v>
      </c>
      <c r="AD155" s="37">
        <v>1.65</v>
      </c>
      <c r="AE155" s="36">
        <f t="shared" si="44"/>
        <v>0.20395550061804696</v>
      </c>
      <c r="AF155" s="37">
        <v>2.54</v>
      </c>
      <c r="AG155" s="36">
        <f t="shared" si="45"/>
        <v>0.31396786155747836</v>
      </c>
      <c r="AH155" s="36">
        <v>4</v>
      </c>
      <c r="AI155" s="36">
        <f t="shared" si="51"/>
        <v>0.49443757725587145</v>
      </c>
      <c r="AJ155" s="37">
        <v>1.2000000000000002</v>
      </c>
      <c r="AK155" s="36">
        <f t="shared" si="46"/>
        <v>0.11267605633802819</v>
      </c>
      <c r="AL155" s="17">
        <v>4.78</v>
      </c>
      <c r="AM155" s="36">
        <f t="shared" si="52"/>
        <v>0.4488262910798122</v>
      </c>
      <c r="AN155" s="17">
        <v>5.98</v>
      </c>
      <c r="AO155" s="36">
        <f t="shared" si="53"/>
        <v>0.56150234741784044</v>
      </c>
      <c r="AP155" s="37">
        <v>8.15</v>
      </c>
      <c r="AQ155" s="37">
        <f t="shared" si="47"/>
        <v>0.76525821596244137</v>
      </c>
      <c r="AR155" s="37">
        <v>1.83</v>
      </c>
      <c r="AS155" s="37">
        <f t="shared" si="48"/>
        <v>0.17183098591549295</v>
      </c>
    </row>
    <row r="156" spans="1:45" x14ac:dyDescent="0.35">
      <c r="A156" s="32" t="s">
        <v>154</v>
      </c>
      <c r="B156" s="39">
        <v>32.799999999999997</v>
      </c>
      <c r="C156" s="39">
        <v>26.7</v>
      </c>
      <c r="D156" s="39">
        <v>7.9</v>
      </c>
      <c r="E156" s="32">
        <v>8.09</v>
      </c>
      <c r="F156" s="17">
        <v>10.76</v>
      </c>
      <c r="G156" s="32">
        <f t="shared" si="49"/>
        <v>4.0999999999999996</v>
      </c>
      <c r="H156" s="34">
        <v>2.34</v>
      </c>
      <c r="I156" s="17">
        <v>1.76</v>
      </c>
      <c r="J156" s="32">
        <v>62.02</v>
      </c>
      <c r="K156" s="32">
        <v>33</v>
      </c>
      <c r="L156" s="17">
        <v>18.34</v>
      </c>
      <c r="M156" s="17">
        <v>29.96</v>
      </c>
      <c r="N156" s="17">
        <v>41.1</v>
      </c>
      <c r="O156" s="17">
        <v>28.27</v>
      </c>
      <c r="P156" s="17">
        <f t="shared" si="50"/>
        <v>2.5800000000000054</v>
      </c>
      <c r="Q156" s="17">
        <f>'[1]Modern Mass &amp; Volume'!D152/0.001</f>
        <v>99.999999999999645</v>
      </c>
      <c r="R156" s="17">
        <v>392.3</v>
      </c>
      <c r="S156" s="35">
        <f t="shared" si="36"/>
        <v>3.9230000000000143</v>
      </c>
      <c r="T156" s="35">
        <f t="shared" si="37"/>
        <v>36.459107806691449</v>
      </c>
      <c r="U156" s="36">
        <f t="shared" si="38"/>
        <v>1.3300370828182941</v>
      </c>
      <c r="V156" s="36">
        <f t="shared" si="39"/>
        <v>0.14164456233421749</v>
      </c>
      <c r="W156" s="36">
        <f t="shared" si="40"/>
        <v>0.71247719659407871</v>
      </c>
      <c r="X156" s="36">
        <f t="shared" si="41"/>
        <v>17.558851983231214</v>
      </c>
      <c r="Y156" s="36">
        <f t="shared" si="42"/>
        <v>0.71567153856984012</v>
      </c>
      <c r="Z156" s="36">
        <f t="shared" si="43"/>
        <v>7.2512687387029193E-2</v>
      </c>
      <c r="AA156" s="36">
        <v>0.44622871046228707</v>
      </c>
      <c r="AB156" s="36">
        <v>1.3295454545454544</v>
      </c>
      <c r="AC156" s="37">
        <v>0.39965397923875434</v>
      </c>
      <c r="AD156" s="37">
        <v>1.5699999999999998</v>
      </c>
      <c r="AE156" s="36">
        <f t="shared" si="44"/>
        <v>0.19406674907292953</v>
      </c>
      <c r="AF156" s="37">
        <v>2.38</v>
      </c>
      <c r="AG156" s="36">
        <f t="shared" si="45"/>
        <v>0.29419035846724351</v>
      </c>
      <c r="AH156" s="36">
        <v>3.75</v>
      </c>
      <c r="AI156" s="36">
        <f t="shared" si="51"/>
        <v>0.46353522867737951</v>
      </c>
      <c r="AJ156" s="37">
        <v>0.79</v>
      </c>
      <c r="AK156" s="36">
        <f t="shared" si="46"/>
        <v>7.342007434944238E-2</v>
      </c>
      <c r="AL156" s="17">
        <v>5.31</v>
      </c>
      <c r="AM156" s="36">
        <f t="shared" si="52"/>
        <v>0.49349442379182151</v>
      </c>
      <c r="AN156" s="17">
        <v>6.1</v>
      </c>
      <c r="AO156" s="36">
        <f t="shared" si="53"/>
        <v>0.56691449814126393</v>
      </c>
      <c r="AP156" s="37">
        <v>8.8600000000000012</v>
      </c>
      <c r="AQ156" s="37">
        <f t="shared" si="47"/>
        <v>0.82342007434944253</v>
      </c>
      <c r="AR156" s="37">
        <v>1.2899999999999991</v>
      </c>
      <c r="AS156" s="37">
        <f t="shared" si="48"/>
        <v>0.11988847583643115</v>
      </c>
    </row>
    <row r="157" spans="1:45" x14ac:dyDescent="0.35">
      <c r="A157" s="32" t="s">
        <v>155</v>
      </c>
      <c r="B157" s="39">
        <v>26.7</v>
      </c>
      <c r="C157" s="39">
        <v>20.7</v>
      </c>
      <c r="D157" s="39">
        <v>6.55</v>
      </c>
      <c r="E157" s="32">
        <v>7.26</v>
      </c>
      <c r="F157" s="17">
        <v>9.84</v>
      </c>
      <c r="G157" s="32">
        <f t="shared" si="49"/>
        <v>3.4699999999999998</v>
      </c>
      <c r="H157" s="34">
        <v>1.92</v>
      </c>
      <c r="I157" s="17">
        <v>1.55</v>
      </c>
      <c r="J157" s="32">
        <v>49.8</v>
      </c>
      <c r="K157" s="32">
        <v>30.28</v>
      </c>
      <c r="L157" s="17">
        <v>14.88</v>
      </c>
      <c r="M157" s="17">
        <v>26.72</v>
      </c>
      <c r="N157" s="17">
        <v>33.04</v>
      </c>
      <c r="O157" s="17">
        <v>24.62</v>
      </c>
      <c r="P157" s="17">
        <f t="shared" si="50"/>
        <v>1.8799999999999955</v>
      </c>
      <c r="Q157" s="17">
        <f>'[1]Modern Mass &amp; Volume'!D153/0.001</f>
        <v>89.999999999999858</v>
      </c>
      <c r="R157" s="17">
        <v>259.5</v>
      </c>
      <c r="S157" s="35">
        <f t="shared" si="36"/>
        <v>2.8833333333333377</v>
      </c>
      <c r="T157" s="35">
        <f t="shared" si="37"/>
        <v>26.371951219512194</v>
      </c>
      <c r="U157" s="36">
        <f t="shared" si="38"/>
        <v>1.3553719008264462</v>
      </c>
      <c r="V157" s="36">
        <f t="shared" si="39"/>
        <v>0.15087719298245614</v>
      </c>
      <c r="W157" s="36">
        <f t="shared" si="40"/>
        <v>0.69710407847880129</v>
      </c>
      <c r="X157" s="36">
        <f t="shared" si="41"/>
        <v>18.411212851405626</v>
      </c>
      <c r="Y157" s="36">
        <f t="shared" si="42"/>
        <v>0.6825389894615107</v>
      </c>
      <c r="Z157" s="36">
        <f t="shared" si="43"/>
        <v>6.9155658294285369E-2</v>
      </c>
      <c r="AA157" s="36">
        <v>0.45036319612590803</v>
      </c>
      <c r="AB157" s="36">
        <v>1.2387096774193547</v>
      </c>
      <c r="AC157" s="37">
        <v>0.48163265306122444</v>
      </c>
      <c r="AD157" s="37">
        <v>1.22</v>
      </c>
      <c r="AE157" s="36">
        <f t="shared" si="44"/>
        <v>0.16804407713498623</v>
      </c>
      <c r="AF157" s="37">
        <v>2.14</v>
      </c>
      <c r="AG157" s="36">
        <f t="shared" si="45"/>
        <v>0.29476584022038571</v>
      </c>
      <c r="AH157" s="36">
        <v>3.61</v>
      </c>
      <c r="AI157" s="36">
        <f t="shared" si="51"/>
        <v>0.49724517906336085</v>
      </c>
      <c r="AJ157" s="37">
        <v>1.08</v>
      </c>
      <c r="AK157" s="36">
        <f t="shared" si="46"/>
        <v>0.10975609756097562</v>
      </c>
      <c r="AL157" s="17">
        <v>4.58</v>
      </c>
      <c r="AM157" s="36">
        <f t="shared" si="52"/>
        <v>0.46544715447154472</v>
      </c>
      <c r="AN157" s="17">
        <v>5.66</v>
      </c>
      <c r="AO157" s="36">
        <f t="shared" si="53"/>
        <v>0.57520325203252032</v>
      </c>
      <c r="AP157" s="37">
        <v>7.6300000000000008</v>
      </c>
      <c r="AQ157" s="37">
        <f t="shared" si="47"/>
        <v>0.77540650406504075</v>
      </c>
      <c r="AR157" s="37">
        <v>1.4499999999999993</v>
      </c>
      <c r="AS157" s="37">
        <f t="shared" si="48"/>
        <v>0.1473577235772357</v>
      </c>
    </row>
    <row r="158" spans="1:45" x14ac:dyDescent="0.35">
      <c r="A158" s="32" t="s">
        <v>156</v>
      </c>
      <c r="B158" s="39">
        <v>26</v>
      </c>
      <c r="C158" s="39">
        <v>21.5</v>
      </c>
      <c r="D158" s="39">
        <v>6.03</v>
      </c>
      <c r="E158" s="32">
        <v>7.5</v>
      </c>
      <c r="F158" s="17">
        <v>9.9700000000000006</v>
      </c>
      <c r="G158" s="32">
        <f t="shared" si="49"/>
        <v>3.52</v>
      </c>
      <c r="H158" s="34">
        <v>1.81</v>
      </c>
      <c r="I158" s="17">
        <v>1.71</v>
      </c>
      <c r="J158" s="32">
        <v>52.01</v>
      </c>
      <c r="K158" s="32">
        <v>30.63</v>
      </c>
      <c r="L158" s="17">
        <v>13.73</v>
      </c>
      <c r="M158" s="17">
        <v>26.86</v>
      </c>
      <c r="N158" s="17">
        <v>35.24</v>
      </c>
      <c r="O158" s="17">
        <v>25.38</v>
      </c>
      <c r="P158" s="17">
        <f t="shared" si="50"/>
        <v>3.0399999999999991</v>
      </c>
      <c r="Q158" s="17">
        <f>'[1]Modern Mass &amp; Volume'!D154/0.001</f>
        <v>99.999999999999645</v>
      </c>
      <c r="R158" s="17">
        <v>283.39999999999998</v>
      </c>
      <c r="S158" s="35">
        <f t="shared" si="36"/>
        <v>2.8340000000000098</v>
      </c>
      <c r="T158" s="35">
        <f t="shared" si="37"/>
        <v>28.425275827482444</v>
      </c>
      <c r="U158" s="36">
        <f t="shared" si="38"/>
        <v>1.3293333333333335</v>
      </c>
      <c r="V158" s="36">
        <f t="shared" si="39"/>
        <v>0.14138523182598745</v>
      </c>
      <c r="W158" s="36">
        <f t="shared" si="40"/>
        <v>0.69555332664660641</v>
      </c>
      <c r="X158" s="36">
        <f t="shared" si="41"/>
        <v>18.038779080945972</v>
      </c>
      <c r="Y158" s="36">
        <f t="shared" si="42"/>
        <v>0.69663088382920535</v>
      </c>
      <c r="Z158" s="36">
        <f t="shared" si="43"/>
        <v>7.0583465711382992E-2</v>
      </c>
      <c r="AA158" s="36">
        <v>0.38961407491486943</v>
      </c>
      <c r="AB158" s="36">
        <v>1.0584795321637428</v>
      </c>
      <c r="AC158" s="37">
        <v>0.36612021857923494</v>
      </c>
      <c r="AD158" s="37">
        <v>1.42</v>
      </c>
      <c r="AE158" s="36">
        <f t="shared" si="44"/>
        <v>0.18933333333333333</v>
      </c>
      <c r="AF158" s="37">
        <v>2.0099999999999998</v>
      </c>
      <c r="AG158" s="36">
        <f t="shared" si="45"/>
        <v>0.26799999999999996</v>
      </c>
      <c r="AH158" s="36">
        <v>3.2299999999999995</v>
      </c>
      <c r="AI158" s="36">
        <f t="shared" si="51"/>
        <v>0.43066666666666659</v>
      </c>
      <c r="AJ158" s="37">
        <v>0.27999999999999936</v>
      </c>
      <c r="AK158" s="36">
        <f t="shared" si="46"/>
        <v>2.8084252758274759E-2</v>
      </c>
      <c r="AL158" s="17">
        <v>4.9400000000000004</v>
      </c>
      <c r="AM158" s="36">
        <f t="shared" si="52"/>
        <v>0.4954864593781344</v>
      </c>
      <c r="AN158" s="17">
        <v>5.22</v>
      </c>
      <c r="AO158" s="36">
        <f t="shared" si="53"/>
        <v>0.52357071213640916</v>
      </c>
      <c r="AP158" s="37">
        <v>7.8800000000000008</v>
      </c>
      <c r="AQ158" s="37">
        <f t="shared" si="47"/>
        <v>0.79037111334002008</v>
      </c>
      <c r="AR158" s="37">
        <v>1.5899999999999999</v>
      </c>
      <c r="AS158" s="37">
        <f t="shared" si="48"/>
        <v>0.15947843530591774</v>
      </c>
    </row>
    <row r="159" spans="1:45" x14ac:dyDescent="0.35">
      <c r="A159" s="32" t="s">
        <v>157</v>
      </c>
      <c r="B159" s="39">
        <v>27.4</v>
      </c>
      <c r="C159" s="39">
        <v>20.7</v>
      </c>
      <c r="D159" s="39">
        <v>5.66</v>
      </c>
      <c r="E159" s="32">
        <v>7.27</v>
      </c>
      <c r="F159" s="17">
        <v>10.06</v>
      </c>
      <c r="G159" s="32">
        <f t="shared" si="49"/>
        <v>3.67</v>
      </c>
      <c r="H159" s="34">
        <v>2</v>
      </c>
      <c r="I159" s="17">
        <v>1.67</v>
      </c>
      <c r="J159" s="32">
        <v>49.71</v>
      </c>
      <c r="K159" s="32">
        <v>29.83</v>
      </c>
      <c r="L159" s="17">
        <v>14.13</v>
      </c>
      <c r="M159" s="17">
        <v>26.87</v>
      </c>
      <c r="N159" s="17">
        <v>33.340000000000003</v>
      </c>
      <c r="O159" s="17">
        <v>24.78</v>
      </c>
      <c r="P159" s="17">
        <f t="shared" si="50"/>
        <v>2.2399999999999949</v>
      </c>
      <c r="Q159" s="17">
        <f>'[1]Modern Mass &amp; Volume'!D155/0.001</f>
        <v>99.999999999999645</v>
      </c>
      <c r="R159" s="17">
        <v>277.5</v>
      </c>
      <c r="S159" s="35">
        <f t="shared" si="36"/>
        <v>2.7750000000000097</v>
      </c>
      <c r="T159" s="35">
        <f t="shared" si="37"/>
        <v>27.5844930417495</v>
      </c>
      <c r="U159" s="36">
        <f t="shared" si="38"/>
        <v>1.3837689133425035</v>
      </c>
      <c r="V159" s="36">
        <f t="shared" si="39"/>
        <v>0.16099249855741496</v>
      </c>
      <c r="W159" s="36">
        <f t="shared" si="40"/>
        <v>0.67969076873012269</v>
      </c>
      <c r="X159" s="36">
        <f t="shared" si="41"/>
        <v>17.900400321866826</v>
      </c>
      <c r="Y159" s="36">
        <f t="shared" si="42"/>
        <v>0.70201617776158376</v>
      </c>
      <c r="Z159" s="36">
        <f t="shared" si="43"/>
        <v>7.1129110066873474E-2</v>
      </c>
      <c r="AA159" s="36">
        <v>0.42381523695260948</v>
      </c>
      <c r="AB159" s="36">
        <v>1.1976047904191618</v>
      </c>
      <c r="AC159" s="37">
        <v>0.46277665995975853</v>
      </c>
      <c r="AD159" s="37">
        <v>1.1299999999999999</v>
      </c>
      <c r="AE159" s="36">
        <f t="shared" si="44"/>
        <v>0.15543328748280605</v>
      </c>
      <c r="AF159" s="37">
        <v>1.96</v>
      </c>
      <c r="AG159" s="36">
        <f t="shared" si="45"/>
        <v>0.26960110041265478</v>
      </c>
      <c r="AH159" s="36">
        <v>3.4299999999999997</v>
      </c>
      <c r="AI159" s="36">
        <f t="shared" si="51"/>
        <v>0.4718019257221458</v>
      </c>
      <c r="AJ159" s="37">
        <v>0.71999999999999975</v>
      </c>
      <c r="AK159" s="36">
        <f t="shared" si="46"/>
        <v>7.1570576540755437E-2</v>
      </c>
      <c r="AL159" s="17">
        <v>4.7</v>
      </c>
      <c r="AM159" s="36">
        <f t="shared" si="52"/>
        <v>0.46719681908548705</v>
      </c>
      <c r="AN159" s="17">
        <v>5.42</v>
      </c>
      <c r="AO159" s="36">
        <f t="shared" si="53"/>
        <v>0.53876739562624254</v>
      </c>
      <c r="AP159" s="37">
        <v>8.18</v>
      </c>
      <c r="AQ159" s="37">
        <f t="shared" si="47"/>
        <v>0.81312127236580511</v>
      </c>
      <c r="AR159" s="37">
        <v>1.3900000000000006</v>
      </c>
      <c r="AS159" s="37">
        <f t="shared" si="48"/>
        <v>0.13817097415506963</v>
      </c>
    </row>
    <row r="160" spans="1:45" x14ac:dyDescent="0.35">
      <c r="A160" s="32" t="s">
        <v>158</v>
      </c>
      <c r="B160" s="39">
        <v>24.8</v>
      </c>
      <c r="C160" s="39">
        <v>20</v>
      </c>
      <c r="D160" s="39">
        <v>5.58</v>
      </c>
      <c r="E160" s="32">
        <v>7.27</v>
      </c>
      <c r="F160" s="17">
        <v>9.66</v>
      </c>
      <c r="G160" s="32">
        <f t="shared" si="49"/>
        <v>3.6399999999999997</v>
      </c>
      <c r="H160" s="34">
        <v>2</v>
      </c>
      <c r="I160" s="17">
        <v>1.64</v>
      </c>
      <c r="J160" s="32">
        <v>48.92</v>
      </c>
      <c r="K160" s="32">
        <v>29.95</v>
      </c>
      <c r="L160" s="17">
        <v>14.51</v>
      </c>
      <c r="M160" s="17">
        <v>27.24</v>
      </c>
      <c r="N160" s="17">
        <v>32.159999999999997</v>
      </c>
      <c r="O160" s="17">
        <v>24.54</v>
      </c>
      <c r="P160" s="17">
        <f t="shared" si="50"/>
        <v>2.2500000000000071</v>
      </c>
      <c r="Q160" s="17">
        <f>'[1]Modern Mass &amp; Volume'!D156/0.001</f>
        <v>89.999999999999858</v>
      </c>
      <c r="R160" s="17">
        <v>269.7</v>
      </c>
      <c r="S160" s="35">
        <f t="shared" si="36"/>
        <v>2.9966666666666715</v>
      </c>
      <c r="T160" s="35">
        <f t="shared" si="37"/>
        <v>27.919254658385093</v>
      </c>
      <c r="U160" s="36">
        <f t="shared" si="38"/>
        <v>1.3287482806052271</v>
      </c>
      <c r="V160" s="36">
        <f t="shared" si="39"/>
        <v>0.1411695215593621</v>
      </c>
      <c r="W160" s="36">
        <f t="shared" si="40"/>
        <v>0.69658627161168873</v>
      </c>
      <c r="X160" s="36">
        <f t="shared" si="41"/>
        <v>18.336109975470155</v>
      </c>
      <c r="Y160" s="36">
        <f t="shared" si="42"/>
        <v>0.68533460102335364</v>
      </c>
      <c r="Z160" s="36">
        <f t="shared" si="43"/>
        <v>6.9438912966735503E-2</v>
      </c>
      <c r="AA160" s="36">
        <v>0.45118159203980102</v>
      </c>
      <c r="AB160" s="36">
        <v>1.2195121951219512</v>
      </c>
      <c r="AC160" s="37">
        <v>0.35381750465549344</v>
      </c>
      <c r="AD160" s="37">
        <v>1.29</v>
      </c>
      <c r="AE160" s="36">
        <f t="shared" si="44"/>
        <v>0.17744154057771666</v>
      </c>
      <c r="AF160" s="37">
        <v>2.21</v>
      </c>
      <c r="AG160" s="36">
        <f t="shared" si="45"/>
        <v>0.30398899587345257</v>
      </c>
      <c r="AH160" s="36">
        <v>3.66</v>
      </c>
      <c r="AI160" s="36">
        <f t="shared" si="51"/>
        <v>0.50343878954607979</v>
      </c>
      <c r="AJ160" s="37">
        <v>0.85999999999999943</v>
      </c>
      <c r="AK160" s="36">
        <f t="shared" si="46"/>
        <v>8.9026915113871577E-2</v>
      </c>
      <c r="AL160" s="17">
        <v>4.4400000000000004</v>
      </c>
      <c r="AM160" s="36">
        <f t="shared" si="52"/>
        <v>0.45962732919254662</v>
      </c>
      <c r="AN160" s="17">
        <v>5.3</v>
      </c>
      <c r="AO160" s="36">
        <f t="shared" si="53"/>
        <v>0.54865424430641818</v>
      </c>
      <c r="AP160" s="37">
        <v>7.7500000000000009</v>
      </c>
      <c r="AQ160" s="37">
        <f t="shared" si="47"/>
        <v>0.80227743271221541</v>
      </c>
      <c r="AR160" s="37">
        <v>1.5299999999999994</v>
      </c>
      <c r="AS160" s="37">
        <f t="shared" si="48"/>
        <v>0.1583850931677018</v>
      </c>
    </row>
    <row r="161" spans="1:45" x14ac:dyDescent="0.35">
      <c r="A161" s="32" t="s">
        <v>159</v>
      </c>
      <c r="B161" s="39">
        <v>26.1</v>
      </c>
      <c r="C161" s="39">
        <v>19.5</v>
      </c>
      <c r="D161" s="39">
        <v>5.88</v>
      </c>
      <c r="E161" s="32">
        <v>6.97</v>
      </c>
      <c r="F161" s="17">
        <v>9.19</v>
      </c>
      <c r="G161" s="32">
        <f t="shared" si="49"/>
        <v>3.2199999999999998</v>
      </c>
      <c r="H161" s="34">
        <v>1.84</v>
      </c>
      <c r="I161" s="17">
        <v>1.38</v>
      </c>
      <c r="J161" s="32">
        <v>44.86</v>
      </c>
      <c r="K161" s="32">
        <v>28.73</v>
      </c>
      <c r="L161" s="17">
        <v>12.89</v>
      </c>
      <c r="M161" s="17">
        <v>23.17</v>
      </c>
      <c r="N161" s="17">
        <v>29.8</v>
      </c>
      <c r="O161" s="17">
        <v>23.96</v>
      </c>
      <c r="P161" s="17">
        <f t="shared" si="50"/>
        <v>2.1700000000000017</v>
      </c>
      <c r="Q161" s="17">
        <f>'[1]Modern Mass &amp; Volume'!D157/0.001</f>
        <v>49.999999999999822</v>
      </c>
      <c r="R161" s="17">
        <v>222.7</v>
      </c>
      <c r="S161" s="35">
        <f t="shared" si="36"/>
        <v>4.4540000000000157</v>
      </c>
      <c r="T161" s="35">
        <f t="shared" si="37"/>
        <v>24.23286180631121</v>
      </c>
      <c r="U161" s="36">
        <f t="shared" si="38"/>
        <v>1.3185078909612624</v>
      </c>
      <c r="V161" s="36">
        <f t="shared" si="39"/>
        <v>0.13737623762376236</v>
      </c>
      <c r="W161" s="36">
        <f t="shared" si="40"/>
        <v>0.70034330247930277</v>
      </c>
      <c r="X161" s="36">
        <f t="shared" si="41"/>
        <v>18.399752563530985</v>
      </c>
      <c r="Y161" s="36">
        <f t="shared" si="42"/>
        <v>0.68296410894493231</v>
      </c>
      <c r="Z161" s="36">
        <f t="shared" si="43"/>
        <v>6.9198731903535066E-2</v>
      </c>
      <c r="AA161" s="36">
        <v>0.43255033557046979</v>
      </c>
      <c r="AB161" s="36">
        <v>1.3333333333333335</v>
      </c>
      <c r="AC161" s="37">
        <v>0.43711340206185573</v>
      </c>
      <c r="AD161" s="37">
        <v>1.32</v>
      </c>
      <c r="AE161" s="36">
        <f t="shared" si="44"/>
        <v>0.18938307030129126</v>
      </c>
      <c r="AF161" s="37">
        <v>1.65</v>
      </c>
      <c r="AG161" s="36">
        <f t="shared" si="45"/>
        <v>0.23672883787661406</v>
      </c>
      <c r="AH161" s="36">
        <v>2.89</v>
      </c>
      <c r="AI161" s="36">
        <f t="shared" si="51"/>
        <v>0.41463414634146345</v>
      </c>
      <c r="AJ161" s="37">
        <v>0.78999999999999915</v>
      </c>
      <c r="AK161" s="36">
        <f t="shared" si="46"/>
        <v>8.5963003264417762E-2</v>
      </c>
      <c r="AL161" s="17">
        <v>4.7300000000000004</v>
      </c>
      <c r="AM161" s="36">
        <f t="shared" si="52"/>
        <v>0.5146898803046791</v>
      </c>
      <c r="AN161" s="17">
        <v>5.52</v>
      </c>
      <c r="AO161" s="36">
        <f t="shared" si="53"/>
        <v>0.60065288356909685</v>
      </c>
      <c r="AP161" s="37">
        <v>7.6000000000000005</v>
      </c>
      <c r="AQ161" s="37">
        <f t="shared" si="47"/>
        <v>0.82698585418933634</v>
      </c>
      <c r="AR161" s="37">
        <v>1.0599999999999987</v>
      </c>
      <c r="AS161" s="37">
        <f t="shared" si="48"/>
        <v>0.11534276387377571</v>
      </c>
    </row>
    <row r="162" spans="1:45" x14ac:dyDescent="0.35">
      <c r="A162" s="32" t="s">
        <v>160</v>
      </c>
      <c r="B162" s="39">
        <v>26</v>
      </c>
      <c r="C162" s="39">
        <v>20.3</v>
      </c>
      <c r="D162" s="39">
        <v>6.14</v>
      </c>
      <c r="E162" s="32">
        <v>7.3800000000000008</v>
      </c>
      <c r="F162" s="17">
        <v>9.93</v>
      </c>
      <c r="G162" s="32">
        <f t="shared" si="49"/>
        <v>3.2199999999999998</v>
      </c>
      <c r="H162" s="34">
        <v>1.91</v>
      </c>
      <c r="I162" s="17">
        <v>1.31</v>
      </c>
      <c r="J162" s="32">
        <v>49.26</v>
      </c>
      <c r="K162" s="32">
        <v>30.35</v>
      </c>
      <c r="L162" s="17">
        <v>16.52</v>
      </c>
      <c r="M162" s="17">
        <v>27.18</v>
      </c>
      <c r="N162" s="17">
        <v>30.31</v>
      </c>
      <c r="O162" s="17">
        <v>24.53</v>
      </c>
      <c r="P162" s="17">
        <f t="shared" si="50"/>
        <v>2.4299999999999997</v>
      </c>
      <c r="Q162" s="17">
        <f>'[1]Modern Mass &amp; Volume'!D158/0.001</f>
        <v>49.999999999999822</v>
      </c>
      <c r="R162" s="17">
        <v>240.8</v>
      </c>
      <c r="S162" s="35">
        <f t="shared" si="36"/>
        <v>4.8160000000000176</v>
      </c>
      <c r="T162" s="35">
        <f t="shared" si="37"/>
        <v>24.249748237663649</v>
      </c>
      <c r="U162" s="36">
        <f t="shared" si="38"/>
        <v>1.3455284552845526</v>
      </c>
      <c r="V162" s="36">
        <f t="shared" si="39"/>
        <v>0.14731369150779888</v>
      </c>
      <c r="W162" s="36">
        <f t="shared" si="40"/>
        <v>0.67218496958383478</v>
      </c>
      <c r="X162" s="36">
        <f t="shared" si="41"/>
        <v>18.699198132358912</v>
      </c>
      <c r="Y162" s="36">
        <f t="shared" si="42"/>
        <v>0.67202724552199389</v>
      </c>
      <c r="Z162" s="36">
        <f t="shared" si="43"/>
        <v>6.8090595956188354E-2</v>
      </c>
      <c r="AA162" s="36">
        <v>0.54503464203233254</v>
      </c>
      <c r="AB162" s="36">
        <v>1.4580152671755724</v>
      </c>
      <c r="AC162" s="37">
        <v>0.43300970873786404</v>
      </c>
      <c r="AD162" s="37">
        <v>1.33</v>
      </c>
      <c r="AE162" s="36">
        <f t="shared" si="44"/>
        <v>0.18021680216802166</v>
      </c>
      <c r="AF162" s="37">
        <v>1.79</v>
      </c>
      <c r="AG162" s="36">
        <f t="shared" si="45"/>
        <v>0.24254742547425473</v>
      </c>
      <c r="AH162" s="36">
        <v>3.44</v>
      </c>
      <c r="AI162" s="36">
        <f t="shared" si="51"/>
        <v>0.46612466124661239</v>
      </c>
      <c r="AJ162" s="37">
        <v>0.5</v>
      </c>
      <c r="AK162" s="36">
        <f t="shared" si="46"/>
        <v>5.0352467270896276E-2</v>
      </c>
      <c r="AL162" s="17">
        <v>4.8499999999999996</v>
      </c>
      <c r="AM162" s="36">
        <f t="shared" si="52"/>
        <v>0.48841893252769386</v>
      </c>
      <c r="AN162" s="17">
        <v>5.35</v>
      </c>
      <c r="AO162" s="36">
        <f t="shared" si="53"/>
        <v>0.53877139979859012</v>
      </c>
      <c r="AP162" s="37">
        <v>7.2700000000000005</v>
      </c>
      <c r="AQ162" s="37">
        <f t="shared" si="47"/>
        <v>0.73212487411883187</v>
      </c>
      <c r="AR162" s="37">
        <v>2.0299999999999994</v>
      </c>
      <c r="AS162" s="37">
        <f t="shared" si="48"/>
        <v>0.20443101711983883</v>
      </c>
    </row>
    <row r="163" spans="1:45" x14ac:dyDescent="0.35">
      <c r="A163" s="32" t="s">
        <v>161</v>
      </c>
      <c r="B163" s="39">
        <v>26.2</v>
      </c>
      <c r="C163" s="39">
        <v>20.7</v>
      </c>
      <c r="D163" s="39">
        <v>5.99</v>
      </c>
      <c r="E163" s="32">
        <v>7.25</v>
      </c>
      <c r="F163" s="17">
        <v>9.27</v>
      </c>
      <c r="G163" s="32">
        <f t="shared" si="49"/>
        <v>3.6399999999999997</v>
      </c>
      <c r="H163" s="34">
        <v>1.99</v>
      </c>
      <c r="I163" s="17">
        <v>1.65</v>
      </c>
      <c r="J163" s="32">
        <v>47.93</v>
      </c>
      <c r="K163" s="32">
        <v>28.92</v>
      </c>
      <c r="L163" s="17">
        <v>15.82</v>
      </c>
      <c r="M163" s="17">
        <v>24.81</v>
      </c>
      <c r="N163" s="17">
        <v>29.42</v>
      </c>
      <c r="O163" s="17">
        <v>23.05</v>
      </c>
      <c r="P163" s="17">
        <f t="shared" si="50"/>
        <v>2.6899999999999977</v>
      </c>
      <c r="Q163" s="17">
        <f>'[1]Modern Mass &amp; Volume'!D159/0.001</f>
        <v>99.999999999999645</v>
      </c>
      <c r="R163" s="17">
        <v>261.8</v>
      </c>
      <c r="S163" s="35">
        <f t="shared" si="36"/>
        <v>2.6180000000000092</v>
      </c>
      <c r="T163" s="35">
        <f t="shared" si="37"/>
        <v>28.241639697950379</v>
      </c>
      <c r="U163" s="36">
        <f t="shared" si="38"/>
        <v>1.2786206896551724</v>
      </c>
      <c r="V163" s="36">
        <f t="shared" si="39"/>
        <v>0.12227602905569004</v>
      </c>
      <c r="W163" s="36">
        <f t="shared" si="40"/>
        <v>0.7131644533720195</v>
      </c>
      <c r="X163" s="36">
        <f t="shared" si="41"/>
        <v>17.449747548508245</v>
      </c>
      <c r="Y163" s="36">
        <f t="shared" si="42"/>
        <v>0.72014627027847489</v>
      </c>
      <c r="Z163" s="36">
        <f t="shared" si="43"/>
        <v>7.2966072500229975E-2</v>
      </c>
      <c r="AA163" s="36">
        <v>0.53772943575798771</v>
      </c>
      <c r="AB163" s="36">
        <v>1.2060606060606061</v>
      </c>
      <c r="AC163" s="37">
        <v>0.41601562499999994</v>
      </c>
      <c r="AD163" s="37">
        <v>1.01</v>
      </c>
      <c r="AE163" s="36">
        <f t="shared" si="44"/>
        <v>0.1393103448275862</v>
      </c>
      <c r="AF163" s="37">
        <v>2.1</v>
      </c>
      <c r="AG163" s="36">
        <f t="shared" si="45"/>
        <v>0.28965517241379313</v>
      </c>
      <c r="AH163" s="36">
        <v>3.63</v>
      </c>
      <c r="AI163" s="36">
        <f t="shared" si="51"/>
        <v>0.50068965517241382</v>
      </c>
      <c r="AJ163" s="37">
        <v>0.99000000000000021</v>
      </c>
      <c r="AK163" s="36">
        <f t="shared" si="46"/>
        <v>0.10679611650485439</v>
      </c>
      <c r="AL163" s="17">
        <v>4.37</v>
      </c>
      <c r="AM163" s="36">
        <f t="shared" si="52"/>
        <v>0.47141316073354911</v>
      </c>
      <c r="AN163" s="17">
        <v>5.36</v>
      </c>
      <c r="AO163" s="36">
        <f t="shared" si="53"/>
        <v>0.57820927723840354</v>
      </c>
      <c r="AP163" s="37">
        <v>7.33</v>
      </c>
      <c r="AQ163" s="37">
        <f t="shared" si="47"/>
        <v>0.79072276159654808</v>
      </c>
      <c r="AR163" s="37">
        <v>1.42</v>
      </c>
      <c r="AS163" s="37">
        <f t="shared" si="48"/>
        <v>0.15318230852211434</v>
      </c>
    </row>
    <row r="164" spans="1:45" x14ac:dyDescent="0.35">
      <c r="A164" s="32" t="s">
        <v>162</v>
      </c>
      <c r="B164" s="39">
        <v>26.2</v>
      </c>
      <c r="C164" s="39">
        <v>20.5</v>
      </c>
      <c r="D164" s="39">
        <v>5.58</v>
      </c>
      <c r="E164" s="32">
        <v>7.02</v>
      </c>
      <c r="F164" s="17">
        <v>9.4499999999999993</v>
      </c>
      <c r="G164" s="32">
        <f t="shared" si="49"/>
        <v>3.3</v>
      </c>
      <c r="H164" s="34">
        <v>1.91</v>
      </c>
      <c r="I164" s="17">
        <v>1.39</v>
      </c>
      <c r="J164" s="32">
        <v>46.04</v>
      </c>
      <c r="K164" s="32">
        <v>28.48</v>
      </c>
      <c r="L164" s="17">
        <v>15.09</v>
      </c>
      <c r="M164" s="17">
        <v>25.67</v>
      </c>
      <c r="N164" s="17">
        <v>28.95</v>
      </c>
      <c r="O164" s="17">
        <v>22.95</v>
      </c>
      <c r="P164" s="17">
        <f t="shared" si="50"/>
        <v>2</v>
      </c>
      <c r="Q164" s="17">
        <f>'[1]Modern Mass &amp; Volume'!D160/0.001</f>
        <v>99.999999999999645</v>
      </c>
      <c r="R164" s="17">
        <v>232.2</v>
      </c>
      <c r="S164" s="35">
        <f t="shared" si="36"/>
        <v>2.3220000000000081</v>
      </c>
      <c r="T164" s="35">
        <f t="shared" si="37"/>
        <v>24.571428571428573</v>
      </c>
      <c r="U164" s="36">
        <f t="shared" si="38"/>
        <v>1.346153846153846</v>
      </c>
      <c r="V164" s="36">
        <f t="shared" si="39"/>
        <v>0.14754098360655737</v>
      </c>
      <c r="W164" s="36">
        <f t="shared" si="40"/>
        <v>0.69401106438143489</v>
      </c>
      <c r="X164" s="36">
        <f t="shared" si="41"/>
        <v>17.617515204170289</v>
      </c>
      <c r="Y164" s="36">
        <f t="shared" si="42"/>
        <v>0.71328847846741494</v>
      </c>
      <c r="Z164" s="36">
        <f t="shared" si="43"/>
        <v>7.227123291676063E-2</v>
      </c>
      <c r="AA164" s="36">
        <v>0.52124352331606216</v>
      </c>
      <c r="AB164" s="36">
        <v>1.3741007194244605</v>
      </c>
      <c r="AC164" s="37">
        <v>0.42393509127789047</v>
      </c>
      <c r="AD164" s="37">
        <v>1.26</v>
      </c>
      <c r="AE164" s="36">
        <f t="shared" si="44"/>
        <v>0.17948717948717949</v>
      </c>
      <c r="AF164" s="37">
        <v>2.3600000000000003</v>
      </c>
      <c r="AG164" s="36">
        <f t="shared" si="45"/>
        <v>0.33618233618233623</v>
      </c>
      <c r="AH164" s="36">
        <v>3.66</v>
      </c>
      <c r="AI164" s="36">
        <f t="shared" si="51"/>
        <v>0.5213675213675214</v>
      </c>
      <c r="AJ164" s="37">
        <v>0.76000000000000068</v>
      </c>
      <c r="AK164" s="36">
        <f t="shared" si="46"/>
        <v>8.0423280423280508E-2</v>
      </c>
      <c r="AL164" s="17">
        <v>4.2699999999999996</v>
      </c>
      <c r="AM164" s="36">
        <f t="shared" si="52"/>
        <v>0.45185185185185184</v>
      </c>
      <c r="AN164" s="17">
        <v>5.03</v>
      </c>
      <c r="AO164" s="36">
        <f t="shared" si="53"/>
        <v>0.53227513227513235</v>
      </c>
      <c r="AP164" s="37">
        <v>7.3</v>
      </c>
      <c r="AQ164" s="37">
        <f t="shared" si="47"/>
        <v>0.77248677248677255</v>
      </c>
      <c r="AR164" s="37">
        <v>1.5199999999999996</v>
      </c>
      <c r="AS164" s="37">
        <f t="shared" si="48"/>
        <v>0.16084656084656082</v>
      </c>
    </row>
    <row r="165" spans="1:45" x14ac:dyDescent="0.35">
      <c r="A165" s="32" t="s">
        <v>163</v>
      </c>
      <c r="B165" s="39">
        <v>25.8</v>
      </c>
      <c r="C165" s="39">
        <v>20.3</v>
      </c>
      <c r="D165" s="39">
        <v>5.89</v>
      </c>
      <c r="E165" s="32">
        <v>7.1</v>
      </c>
      <c r="F165" s="17">
        <v>9.8000000000000007</v>
      </c>
      <c r="G165" s="32">
        <f t="shared" si="49"/>
        <v>3.73</v>
      </c>
      <c r="H165" s="34">
        <v>2</v>
      </c>
      <c r="I165" s="17">
        <v>1.73</v>
      </c>
      <c r="J165" s="32">
        <v>49.53</v>
      </c>
      <c r="K165" s="32">
        <v>29.42</v>
      </c>
      <c r="L165" s="17">
        <v>15.63</v>
      </c>
      <c r="M165" s="17">
        <v>26.55</v>
      </c>
      <c r="N165" s="17">
        <v>31.91</v>
      </c>
      <c r="O165" s="17">
        <v>24.18</v>
      </c>
      <c r="P165" s="17">
        <f t="shared" si="50"/>
        <v>1.990000000000002</v>
      </c>
      <c r="Q165" s="17">
        <f>'[1]Modern Mass &amp; Volume'!D161/0.001</f>
        <v>99.999999999999645</v>
      </c>
      <c r="R165" s="17">
        <v>280.2</v>
      </c>
      <c r="S165" s="35">
        <f t="shared" si="36"/>
        <v>2.8020000000000098</v>
      </c>
      <c r="T165" s="35">
        <f t="shared" si="37"/>
        <v>28.591836734693874</v>
      </c>
      <c r="U165" s="36">
        <f t="shared" si="38"/>
        <v>1.3802816901408452</v>
      </c>
      <c r="V165" s="36">
        <f t="shared" si="39"/>
        <v>0.15976331360946752</v>
      </c>
      <c r="W165" s="36">
        <f t="shared" si="40"/>
        <v>0.7118424834722622</v>
      </c>
      <c r="X165" s="36">
        <f t="shared" si="41"/>
        <v>17.47499293357561</v>
      </c>
      <c r="Y165" s="36">
        <f t="shared" si="42"/>
        <v>0.71910590534287155</v>
      </c>
      <c r="Z165" s="36">
        <f t="shared" si="43"/>
        <v>7.2860661493534651E-2</v>
      </c>
      <c r="AA165" s="36">
        <v>0.48981510498276404</v>
      </c>
      <c r="AB165" s="36">
        <v>1.1560693641618498</v>
      </c>
      <c r="AC165" s="37">
        <v>0.35238095238095241</v>
      </c>
      <c r="AD165" s="37">
        <v>1.05</v>
      </c>
      <c r="AE165" s="36">
        <f t="shared" si="44"/>
        <v>0.147887323943662</v>
      </c>
      <c r="AF165" s="37">
        <v>2.42</v>
      </c>
      <c r="AG165" s="36">
        <f t="shared" si="45"/>
        <v>0.3408450704225352</v>
      </c>
      <c r="AH165" s="36">
        <v>3.8200000000000003</v>
      </c>
      <c r="AI165" s="36">
        <f t="shared" si="51"/>
        <v>0.53802816901408457</v>
      </c>
      <c r="AJ165" s="37">
        <v>1.5200000000000005</v>
      </c>
      <c r="AK165" s="36">
        <f t="shared" si="46"/>
        <v>0.15510204081632656</v>
      </c>
      <c r="AL165" s="17">
        <v>4.17</v>
      </c>
      <c r="AM165" s="36">
        <f t="shared" si="52"/>
        <v>0.42551020408163259</v>
      </c>
      <c r="AN165" s="17">
        <v>5.69</v>
      </c>
      <c r="AO165" s="36">
        <f t="shared" si="53"/>
        <v>0.58061224489795915</v>
      </c>
      <c r="AP165" s="37">
        <v>7.8299999999999992</v>
      </c>
      <c r="AQ165" s="37">
        <f t="shared" si="47"/>
        <v>0.7989795918367345</v>
      </c>
      <c r="AR165" s="37">
        <v>1.2600000000000016</v>
      </c>
      <c r="AS165" s="37">
        <f t="shared" si="48"/>
        <v>0.12857142857142873</v>
      </c>
    </row>
    <row r="166" spans="1:45" x14ac:dyDescent="0.35">
      <c r="A166" s="32" t="s">
        <v>164</v>
      </c>
      <c r="B166" s="39">
        <v>31</v>
      </c>
      <c r="C166" s="39">
        <v>25.4</v>
      </c>
      <c r="D166" s="39">
        <v>6.93</v>
      </c>
      <c r="E166" s="32">
        <v>8.01</v>
      </c>
      <c r="F166" s="17">
        <v>10.61</v>
      </c>
      <c r="G166" s="32">
        <f t="shared" si="49"/>
        <v>4.0299999999999994</v>
      </c>
      <c r="H166" s="34">
        <v>2.36</v>
      </c>
      <c r="I166" s="17">
        <v>1.67</v>
      </c>
      <c r="J166" s="32">
        <v>58.13</v>
      </c>
      <c r="K166" s="32">
        <v>31.94</v>
      </c>
      <c r="L166" s="17">
        <v>18.440000000000001</v>
      </c>
      <c r="M166" s="17">
        <v>28.41</v>
      </c>
      <c r="N166" s="17">
        <v>37.159999999999997</v>
      </c>
      <c r="O166" s="17">
        <v>27.11</v>
      </c>
      <c r="P166" s="17">
        <f t="shared" si="50"/>
        <v>2.5300000000000082</v>
      </c>
      <c r="Q166" s="17">
        <f>'[1]Modern Mass &amp; Volume'!D162/0.001</f>
        <v>99.999999999999645</v>
      </c>
      <c r="R166" s="17">
        <v>362.3</v>
      </c>
      <c r="S166" s="35">
        <f t="shared" si="36"/>
        <v>3.6230000000000131</v>
      </c>
      <c r="T166" s="35">
        <f t="shared" si="37"/>
        <v>34.147031102733273</v>
      </c>
      <c r="U166" s="36">
        <f t="shared" si="38"/>
        <v>1.3245942571785267</v>
      </c>
      <c r="V166" s="36">
        <f t="shared" si="39"/>
        <v>0.13963480128893663</v>
      </c>
      <c r="W166" s="36">
        <f t="shared" si="40"/>
        <v>0.68399420611135242</v>
      </c>
      <c r="X166" s="36">
        <f t="shared" si="41"/>
        <v>17.5496920694994</v>
      </c>
      <c r="Y166" s="36">
        <f t="shared" si="42"/>
        <v>0.71604507729220945</v>
      </c>
      <c r="Z166" s="36">
        <f t="shared" si="43"/>
        <v>7.2550534772515898E-2</v>
      </c>
      <c r="AA166" s="36">
        <v>0.49623250807319708</v>
      </c>
      <c r="AB166" s="36">
        <v>1.4131736526946108</v>
      </c>
      <c r="AC166" s="37">
        <v>0.37392795883361923</v>
      </c>
      <c r="AD166" s="37">
        <v>1.54</v>
      </c>
      <c r="AE166" s="36">
        <f t="shared" si="44"/>
        <v>0.19225967540574282</v>
      </c>
      <c r="AF166" s="37">
        <v>2.04</v>
      </c>
      <c r="AG166" s="36">
        <f t="shared" si="45"/>
        <v>0.25468164794007492</v>
      </c>
      <c r="AH166" s="36">
        <v>3.63</v>
      </c>
      <c r="AI166" s="36">
        <f t="shared" si="51"/>
        <v>0.45318352059925093</v>
      </c>
      <c r="AJ166" s="37">
        <v>0.86999999999999922</v>
      </c>
      <c r="AK166" s="36">
        <f t="shared" si="46"/>
        <v>8.1998114985862319E-2</v>
      </c>
      <c r="AL166" s="17">
        <v>4.9000000000000004</v>
      </c>
      <c r="AM166" s="36">
        <f t="shared" si="52"/>
        <v>0.46182846371347791</v>
      </c>
      <c r="AN166" s="17">
        <v>5.77</v>
      </c>
      <c r="AO166" s="36">
        <f t="shared" si="53"/>
        <v>0.54382657869934026</v>
      </c>
      <c r="AP166" s="37">
        <v>8.5300000000000011</v>
      </c>
      <c r="AQ166" s="37">
        <f t="shared" si="47"/>
        <v>0.80395852968897286</v>
      </c>
      <c r="AR166" s="37">
        <v>1.4799999999999986</v>
      </c>
      <c r="AS166" s="37">
        <f t="shared" si="48"/>
        <v>0.13949104618284625</v>
      </c>
    </row>
    <row r="167" spans="1:45" x14ac:dyDescent="0.35">
      <c r="A167" s="32" t="s">
        <v>165</v>
      </c>
      <c r="B167" s="39">
        <v>25.5</v>
      </c>
      <c r="C167" s="39">
        <v>19.5</v>
      </c>
      <c r="D167" s="39">
        <v>5.86</v>
      </c>
      <c r="E167" s="32">
        <v>6.9700000000000006</v>
      </c>
      <c r="F167" s="17">
        <v>9.25</v>
      </c>
      <c r="G167" s="32">
        <f t="shared" si="49"/>
        <v>3.31</v>
      </c>
      <c r="H167" s="34">
        <v>1.77</v>
      </c>
      <c r="I167" s="17">
        <v>1.54</v>
      </c>
      <c r="J167" s="32">
        <v>45</v>
      </c>
      <c r="K167" s="32">
        <v>29.16</v>
      </c>
      <c r="L167" s="17">
        <v>13.37</v>
      </c>
      <c r="M167" s="17">
        <v>24.86</v>
      </c>
      <c r="N167" s="17">
        <v>29.58</v>
      </c>
      <c r="O167" s="17">
        <v>23.39</v>
      </c>
      <c r="P167" s="17">
        <f t="shared" si="50"/>
        <v>2.0500000000000043</v>
      </c>
      <c r="Q167" s="17">
        <f>'[1]Modern Mass &amp; Volume'!D163/0.001</f>
        <v>70.000000000000284</v>
      </c>
      <c r="R167" s="17">
        <v>232.4</v>
      </c>
      <c r="S167" s="35">
        <f t="shared" si="36"/>
        <v>3.3199999999999865</v>
      </c>
      <c r="T167" s="35">
        <f t="shared" si="37"/>
        <v>25.124324324324323</v>
      </c>
      <c r="U167" s="36">
        <f t="shared" si="38"/>
        <v>1.3271162123385938</v>
      </c>
      <c r="V167" s="36">
        <f t="shared" si="39"/>
        <v>0.14056720098643646</v>
      </c>
      <c r="W167" s="36">
        <f t="shared" si="40"/>
        <v>0.69797200356741229</v>
      </c>
      <c r="X167" s="36">
        <f t="shared" si="41"/>
        <v>18.895680000000002</v>
      </c>
      <c r="Y167" s="36">
        <f t="shared" si="42"/>
        <v>0.66503934308578327</v>
      </c>
      <c r="Z167" s="36">
        <f t="shared" si="43"/>
        <v>6.7382573410174312E-2</v>
      </c>
      <c r="AA167" s="36">
        <v>0.45199459093982419</v>
      </c>
      <c r="AB167" s="36">
        <v>1.1493506493506493</v>
      </c>
      <c r="AC167" s="37">
        <v>0.38568588469184889</v>
      </c>
      <c r="AD167" s="37">
        <v>1.22</v>
      </c>
      <c r="AE167" s="36">
        <f t="shared" si="44"/>
        <v>0.17503586800573886</v>
      </c>
      <c r="AF167" s="37">
        <v>1.95</v>
      </c>
      <c r="AG167" s="36">
        <f t="shared" si="45"/>
        <v>0.27977044476327112</v>
      </c>
      <c r="AH167" s="36">
        <v>3.19</v>
      </c>
      <c r="AI167" s="36">
        <f t="shared" si="51"/>
        <v>0.45767575322812049</v>
      </c>
      <c r="AJ167" s="37">
        <v>0.58000000000000007</v>
      </c>
      <c r="AK167" s="36">
        <f t="shared" si="46"/>
        <v>6.2702702702702715E-2</v>
      </c>
      <c r="AL167" s="17">
        <v>4.51</v>
      </c>
      <c r="AM167" s="36">
        <f t="shared" si="52"/>
        <v>0.48756756756756753</v>
      </c>
      <c r="AN167" s="17">
        <v>5.09</v>
      </c>
      <c r="AO167" s="36">
        <f t="shared" si="53"/>
        <v>0.5502702702702702</v>
      </c>
      <c r="AP167" s="37">
        <v>7.41</v>
      </c>
      <c r="AQ167" s="37">
        <f t="shared" si="47"/>
        <v>0.80108108108108111</v>
      </c>
      <c r="AR167" s="37">
        <v>1.37</v>
      </c>
      <c r="AS167" s="37">
        <f t="shared" si="48"/>
        <v>0.14810810810810812</v>
      </c>
    </row>
    <row r="168" spans="1:45" x14ac:dyDescent="0.35">
      <c r="A168" s="32" t="s">
        <v>166</v>
      </c>
      <c r="B168" s="39">
        <v>24.3</v>
      </c>
      <c r="C168" s="39">
        <v>19.5</v>
      </c>
      <c r="D168" s="39">
        <v>5.8</v>
      </c>
      <c r="E168" s="32">
        <v>6.9300000000000006</v>
      </c>
      <c r="F168" s="17">
        <v>9.08</v>
      </c>
      <c r="G168" s="32">
        <f t="shared" si="49"/>
        <v>3.3200000000000003</v>
      </c>
      <c r="H168" s="34">
        <v>1.96</v>
      </c>
      <c r="I168" s="17">
        <v>1.36</v>
      </c>
      <c r="J168" s="32">
        <v>44.29</v>
      </c>
      <c r="K168" s="32">
        <v>27.57</v>
      </c>
      <c r="L168" s="17">
        <v>13.52</v>
      </c>
      <c r="M168" s="17">
        <v>23.16</v>
      </c>
      <c r="N168" s="17">
        <v>28.91</v>
      </c>
      <c r="O168" s="17">
        <v>23.01</v>
      </c>
      <c r="P168" s="17">
        <f t="shared" si="50"/>
        <v>1.8599999999999994</v>
      </c>
      <c r="Q168" s="17">
        <f>'[1]Modern Mass &amp; Volume'!D164/0.001</f>
        <v>89.999999999999858</v>
      </c>
      <c r="R168" s="17">
        <v>230.4</v>
      </c>
      <c r="S168" s="35">
        <f t="shared" si="36"/>
        <v>2.5600000000000041</v>
      </c>
      <c r="T168" s="35">
        <f t="shared" si="37"/>
        <v>25.37444933920705</v>
      </c>
      <c r="U168" s="36">
        <f t="shared" si="38"/>
        <v>1.3102453102453102</v>
      </c>
      <c r="V168" s="36">
        <f t="shared" si="39"/>
        <v>0.13429106808244842</v>
      </c>
      <c r="W168" s="36">
        <f t="shared" si="40"/>
        <v>0.70386050562262004</v>
      </c>
      <c r="X168" s="36">
        <f t="shared" si="41"/>
        <v>17.161998193723189</v>
      </c>
      <c r="Y168" s="36">
        <f t="shared" si="42"/>
        <v>0.73222071652211118</v>
      </c>
      <c r="Z168" s="36">
        <f t="shared" si="43"/>
        <v>7.4189469685460988E-2</v>
      </c>
      <c r="AA168" s="36">
        <v>0.46765824974057418</v>
      </c>
      <c r="AB168" s="36">
        <v>1.4411764705882351</v>
      </c>
      <c r="AC168" s="37">
        <v>0.34563106796116505</v>
      </c>
      <c r="AD168" s="37">
        <v>1.08</v>
      </c>
      <c r="AE168" s="36">
        <f t="shared" si="44"/>
        <v>0.15584415584415584</v>
      </c>
      <c r="AF168" s="37">
        <v>1.6</v>
      </c>
      <c r="AG168" s="36">
        <f t="shared" si="45"/>
        <v>0.23088023088023088</v>
      </c>
      <c r="AH168" s="36">
        <v>3.08</v>
      </c>
      <c r="AI168" s="36">
        <f t="shared" si="51"/>
        <v>0.44444444444444442</v>
      </c>
      <c r="AJ168" s="37">
        <v>0.58999999999999986</v>
      </c>
      <c r="AK168" s="36">
        <f t="shared" si="46"/>
        <v>6.4977973568281916E-2</v>
      </c>
      <c r="AL168" s="17">
        <v>4.41</v>
      </c>
      <c r="AM168" s="36">
        <f t="shared" si="52"/>
        <v>0.48568281938325991</v>
      </c>
      <c r="AN168" s="17">
        <v>5</v>
      </c>
      <c r="AO168" s="36">
        <f t="shared" si="53"/>
        <v>0.5506607929515418</v>
      </c>
      <c r="AP168" s="37">
        <v>7.23</v>
      </c>
      <c r="AQ168" s="37">
        <f t="shared" si="47"/>
        <v>0.79625550660792954</v>
      </c>
      <c r="AR168" s="37">
        <v>1.29</v>
      </c>
      <c r="AS168" s="37">
        <f t="shared" si="48"/>
        <v>0.14207048458149779</v>
      </c>
    </row>
    <row r="169" spans="1:45" x14ac:dyDescent="0.35">
      <c r="A169" s="32" t="s">
        <v>167</v>
      </c>
      <c r="B169" s="39">
        <v>25.2</v>
      </c>
      <c r="C169" s="39">
        <v>20.3</v>
      </c>
      <c r="D169" s="39">
        <v>5.93</v>
      </c>
      <c r="E169" s="32">
        <v>7.19</v>
      </c>
      <c r="F169" s="17">
        <v>9.5299999999999994</v>
      </c>
      <c r="G169" s="32">
        <f t="shared" si="49"/>
        <v>3.4699999999999998</v>
      </c>
      <c r="H169" s="34">
        <v>1.93</v>
      </c>
      <c r="I169" s="17">
        <v>1.54</v>
      </c>
      <c r="J169" s="32">
        <v>46.17</v>
      </c>
      <c r="K169" s="32">
        <v>28.89</v>
      </c>
      <c r="L169" s="17">
        <v>14.16</v>
      </c>
      <c r="M169" s="17">
        <v>25.13</v>
      </c>
      <c r="N169" s="17">
        <v>29.92</v>
      </c>
      <c r="O169" s="17">
        <v>23.6</v>
      </c>
      <c r="P169" s="17">
        <f t="shared" si="50"/>
        <v>2.0900000000000034</v>
      </c>
      <c r="Q169" s="17">
        <f>'[1]Modern Mass &amp; Volume'!D165/0.001</f>
        <v>89.999999999999858</v>
      </c>
      <c r="R169" s="17">
        <v>240.8</v>
      </c>
      <c r="S169" s="35">
        <f t="shared" si="36"/>
        <v>2.6755555555555599</v>
      </c>
      <c r="T169" s="35">
        <f t="shared" si="37"/>
        <v>25.267576075550895</v>
      </c>
      <c r="U169" s="36">
        <f t="shared" si="38"/>
        <v>1.3254520166898469</v>
      </c>
      <c r="V169" s="36">
        <f t="shared" si="39"/>
        <v>0.1399521531100478</v>
      </c>
      <c r="W169" s="36">
        <f t="shared" si="40"/>
        <v>0.67381097974772586</v>
      </c>
      <c r="X169" s="36">
        <f t="shared" si="41"/>
        <v>18.077368421052633</v>
      </c>
      <c r="Y169" s="36">
        <f t="shared" si="42"/>
        <v>0.69514380199966308</v>
      </c>
      <c r="Z169" s="36">
        <f t="shared" si="43"/>
        <v>7.0432792820240758E-2</v>
      </c>
      <c r="AA169" s="36">
        <v>0.4732620320855615</v>
      </c>
      <c r="AB169" s="36">
        <v>1.2532467532467533</v>
      </c>
      <c r="AC169" s="37">
        <v>0.39611650485436889</v>
      </c>
      <c r="AD169" s="37">
        <v>1.0899999999999999</v>
      </c>
      <c r="AE169" s="36">
        <f t="shared" si="44"/>
        <v>0.15159944367176631</v>
      </c>
      <c r="AF169" s="37">
        <v>1.8399999999999999</v>
      </c>
      <c r="AG169" s="36">
        <f t="shared" si="45"/>
        <v>0.2559109874826147</v>
      </c>
      <c r="AH169" s="36">
        <v>3.29</v>
      </c>
      <c r="AI169" s="36">
        <f t="shared" si="51"/>
        <v>0.45757997218358831</v>
      </c>
      <c r="AJ169" s="37">
        <v>0.5699999999999994</v>
      </c>
      <c r="AK169" s="36">
        <f t="shared" si="46"/>
        <v>5.9811122770199308E-2</v>
      </c>
      <c r="AL169" s="17">
        <v>4.6100000000000003</v>
      </c>
      <c r="AM169" s="36">
        <f t="shared" si="52"/>
        <v>0.4837355718782792</v>
      </c>
      <c r="AN169" s="17">
        <v>5.18</v>
      </c>
      <c r="AO169" s="36">
        <f t="shared" si="53"/>
        <v>0.54354669464847849</v>
      </c>
      <c r="AP169" s="37">
        <v>7.4900000000000011</v>
      </c>
      <c r="AQ169" s="37">
        <f t="shared" si="47"/>
        <v>0.78593913955928663</v>
      </c>
      <c r="AR169" s="37">
        <v>1.3999999999999986</v>
      </c>
      <c r="AS169" s="37">
        <f t="shared" si="48"/>
        <v>0.14690451206715621</v>
      </c>
    </row>
    <row r="170" spans="1:45" x14ac:dyDescent="0.35">
      <c r="A170" s="32" t="s">
        <v>168</v>
      </c>
      <c r="B170" s="39">
        <v>24.1</v>
      </c>
      <c r="C170" s="39">
        <v>19.8</v>
      </c>
      <c r="D170" s="39">
        <v>5.55</v>
      </c>
      <c r="E170" s="32">
        <v>6.99</v>
      </c>
      <c r="F170" s="17">
        <v>9.61</v>
      </c>
      <c r="G170" s="32">
        <f t="shared" si="49"/>
        <v>3.5599999999999996</v>
      </c>
      <c r="H170" s="34">
        <v>2.17</v>
      </c>
      <c r="I170" s="17">
        <v>1.39</v>
      </c>
      <c r="J170" s="32">
        <v>45.18</v>
      </c>
      <c r="K170" s="32">
        <v>28.61</v>
      </c>
      <c r="L170" s="17">
        <v>14.59</v>
      </c>
      <c r="M170" s="17">
        <v>25.7</v>
      </c>
      <c r="N170" s="17">
        <v>28.42</v>
      </c>
      <c r="O170" s="17">
        <v>23.08</v>
      </c>
      <c r="P170" s="17">
        <f t="shared" si="50"/>
        <v>2.1699999999999946</v>
      </c>
      <c r="Q170" s="17">
        <f>'[1]Modern Mass &amp; Volume'!D166/0.001</f>
        <v>89.999999999999858</v>
      </c>
      <c r="R170" s="17">
        <v>243</v>
      </c>
      <c r="S170" s="35">
        <f t="shared" si="36"/>
        <v>2.7000000000000042</v>
      </c>
      <c r="T170" s="35">
        <f t="shared" si="37"/>
        <v>25.286160249739854</v>
      </c>
      <c r="U170" s="36">
        <f t="shared" si="38"/>
        <v>1.3748211731044349</v>
      </c>
      <c r="V170" s="36">
        <f t="shared" si="39"/>
        <v>0.15783132530120475</v>
      </c>
      <c r="W170" s="36">
        <f t="shared" si="40"/>
        <v>0.67258265487041835</v>
      </c>
      <c r="X170" s="36">
        <f t="shared" si="41"/>
        <v>18.117133687472332</v>
      </c>
      <c r="Y170" s="36">
        <f t="shared" si="42"/>
        <v>0.69361803203166672</v>
      </c>
      <c r="Z170" s="36">
        <f t="shared" si="43"/>
        <v>7.0278200001117425E-2</v>
      </c>
      <c r="AA170" s="36">
        <v>0.51337086558761436</v>
      </c>
      <c r="AB170" s="36">
        <v>1.5611510791366907</v>
      </c>
      <c r="AC170" s="37">
        <v>0.47468354430379744</v>
      </c>
      <c r="AD170" s="37">
        <v>1.31</v>
      </c>
      <c r="AE170" s="36">
        <f t="shared" si="44"/>
        <v>0.18741058655221746</v>
      </c>
      <c r="AF170" s="37">
        <v>1.93</v>
      </c>
      <c r="AG170" s="36">
        <f t="shared" si="45"/>
        <v>0.27610872675250359</v>
      </c>
      <c r="AH170" s="36">
        <v>3.24</v>
      </c>
      <c r="AI170" s="36">
        <f t="shared" si="51"/>
        <v>0.46351931330472107</v>
      </c>
      <c r="AJ170" s="37">
        <v>0.44000000000000039</v>
      </c>
      <c r="AK170" s="36">
        <f t="shared" si="46"/>
        <v>4.5785639958376735E-2</v>
      </c>
      <c r="AL170" s="17">
        <v>4.6399999999999997</v>
      </c>
      <c r="AM170" s="36">
        <f t="shared" si="52"/>
        <v>0.48283038501560871</v>
      </c>
      <c r="AN170" s="17">
        <v>5.08</v>
      </c>
      <c r="AO170" s="36">
        <f t="shared" si="53"/>
        <v>0.52861602497398552</v>
      </c>
      <c r="AP170" s="37">
        <v>7.47</v>
      </c>
      <c r="AQ170" s="37">
        <f t="shared" si="47"/>
        <v>0.77731529656607701</v>
      </c>
      <c r="AR170" s="37">
        <v>1.6099999999999994</v>
      </c>
      <c r="AS170" s="37">
        <f t="shared" si="48"/>
        <v>0.16753381893860558</v>
      </c>
    </row>
    <row r="171" spans="1:45" x14ac:dyDescent="0.35">
      <c r="A171" s="32" t="s">
        <v>169</v>
      </c>
      <c r="B171" s="39">
        <v>23.8</v>
      </c>
      <c r="C171" s="39">
        <v>19</v>
      </c>
      <c r="D171" s="39">
        <v>6.14</v>
      </c>
      <c r="E171" s="32">
        <v>7.0299999999999994</v>
      </c>
      <c r="F171" s="17">
        <v>9.11</v>
      </c>
      <c r="G171" s="32">
        <f t="shared" si="49"/>
        <v>3.1900000000000004</v>
      </c>
      <c r="H171" s="34">
        <v>1.86</v>
      </c>
      <c r="I171" s="17">
        <v>1.33</v>
      </c>
      <c r="J171" s="32">
        <v>46.75</v>
      </c>
      <c r="K171" s="32">
        <v>28.73</v>
      </c>
      <c r="L171" s="17">
        <v>14.11</v>
      </c>
      <c r="M171" s="17">
        <v>23.1</v>
      </c>
      <c r="N171" s="17">
        <v>30.31</v>
      </c>
      <c r="O171" s="17">
        <v>23.68</v>
      </c>
      <c r="P171" s="17">
        <f t="shared" si="50"/>
        <v>2.3299999999999983</v>
      </c>
      <c r="Q171" s="17">
        <f>'[1]Modern Mass &amp; Volume'!D167/0.001</f>
        <v>89.999999999999858</v>
      </c>
      <c r="R171" s="17">
        <v>225.9</v>
      </c>
      <c r="S171" s="35">
        <f t="shared" si="36"/>
        <v>2.5100000000000042</v>
      </c>
      <c r="T171" s="35">
        <f t="shared" si="37"/>
        <v>24.796926454445668</v>
      </c>
      <c r="U171" s="36">
        <f t="shared" si="38"/>
        <v>1.2958748221906118</v>
      </c>
      <c r="V171" s="36">
        <f t="shared" si="39"/>
        <v>0.12887236679058239</v>
      </c>
      <c r="W171" s="36">
        <f t="shared" si="40"/>
        <v>0.7299748763727042</v>
      </c>
      <c r="X171" s="36">
        <f t="shared" si="41"/>
        <v>17.65589090909091</v>
      </c>
      <c r="Y171" s="36">
        <f t="shared" si="42"/>
        <v>0.71173812066820297</v>
      </c>
      <c r="Z171" s="36">
        <f t="shared" si="43"/>
        <v>7.2114148829475352E-2</v>
      </c>
      <c r="AA171" s="36">
        <v>0.46552292972616299</v>
      </c>
      <c r="AB171" s="36">
        <v>1.3984962406015038</v>
      </c>
      <c r="AC171" s="37">
        <v>0.33396584440227706</v>
      </c>
      <c r="AD171" s="37">
        <v>1.1299999999999999</v>
      </c>
      <c r="AE171" s="36">
        <f t="shared" si="44"/>
        <v>0.16073968705547653</v>
      </c>
      <c r="AF171" s="37">
        <v>1.6800000000000002</v>
      </c>
      <c r="AG171" s="36">
        <f t="shared" si="45"/>
        <v>0.2389758179231864</v>
      </c>
      <c r="AH171" s="36">
        <v>3.13</v>
      </c>
      <c r="AI171" s="36">
        <f t="shared" si="51"/>
        <v>0.44523470839260315</v>
      </c>
      <c r="AJ171" s="37">
        <v>0.70000000000000018</v>
      </c>
      <c r="AK171" s="36">
        <f t="shared" si="46"/>
        <v>7.6838638858397396E-2</v>
      </c>
      <c r="AL171" s="17">
        <v>4.38</v>
      </c>
      <c r="AM171" s="36">
        <f t="shared" si="52"/>
        <v>0.48079034028540069</v>
      </c>
      <c r="AN171" s="17">
        <v>5.08</v>
      </c>
      <c r="AO171" s="36">
        <f t="shared" si="53"/>
        <v>0.55762897914379805</v>
      </c>
      <c r="AP171" s="37">
        <v>7.4899999999999993</v>
      </c>
      <c r="AQ171" s="37">
        <f t="shared" si="47"/>
        <v>0.8221734357848518</v>
      </c>
      <c r="AR171" s="37">
        <v>1.1799999999999997</v>
      </c>
      <c r="AS171" s="37">
        <f t="shared" si="48"/>
        <v>0.12952799121844125</v>
      </c>
    </row>
    <row r="172" spans="1:45" x14ac:dyDescent="0.35">
      <c r="A172" s="32" t="s">
        <v>170</v>
      </c>
      <c r="B172" s="39">
        <v>25.8</v>
      </c>
      <c r="C172" s="39">
        <v>19.5</v>
      </c>
      <c r="D172" s="39">
        <v>6.08</v>
      </c>
      <c r="E172" s="32">
        <v>7.3199999999999994</v>
      </c>
      <c r="F172" s="17">
        <v>9.7799999999999994</v>
      </c>
      <c r="G172" s="32">
        <f t="shared" si="49"/>
        <v>3.4299999999999997</v>
      </c>
      <c r="H172" s="34">
        <v>1.66</v>
      </c>
      <c r="I172" s="17">
        <v>1.77</v>
      </c>
      <c r="J172" s="32">
        <v>48.33</v>
      </c>
      <c r="K172" s="32">
        <v>29.74</v>
      </c>
      <c r="L172" s="17">
        <v>14.98</v>
      </c>
      <c r="M172" s="17">
        <v>26.3</v>
      </c>
      <c r="N172" s="17">
        <v>31.15</v>
      </c>
      <c r="O172" s="17">
        <v>24.32</v>
      </c>
      <c r="P172" s="17">
        <f t="shared" si="50"/>
        <v>2.2000000000000028</v>
      </c>
      <c r="Q172" s="17">
        <f>'[1]Modern Mass &amp; Volume'!D168/0.001</f>
        <v>99.999999999999645</v>
      </c>
      <c r="R172" s="17">
        <v>250.05</v>
      </c>
      <c r="S172" s="35">
        <f t="shared" si="36"/>
        <v>2.500500000000009</v>
      </c>
      <c r="T172" s="35">
        <f t="shared" si="37"/>
        <v>25.567484662576689</v>
      </c>
      <c r="U172" s="36">
        <f t="shared" si="38"/>
        <v>1.3360655737704918</v>
      </c>
      <c r="V172" s="36">
        <f t="shared" si="39"/>
        <v>0.14385964912280702</v>
      </c>
      <c r="W172" s="36">
        <f t="shared" si="40"/>
        <v>0.67509805893593489</v>
      </c>
      <c r="X172" s="36">
        <f t="shared" si="41"/>
        <v>18.300591764949306</v>
      </c>
      <c r="Y172" s="36">
        <f t="shared" si="42"/>
        <v>0.68666471422127706</v>
      </c>
      <c r="Z172" s="36">
        <f t="shared" si="43"/>
        <v>6.9573681610327412E-2</v>
      </c>
      <c r="AA172" s="36">
        <v>0.48089887640449441</v>
      </c>
      <c r="AB172" s="36">
        <v>0.93785310734463267</v>
      </c>
      <c r="AC172" s="37">
        <v>0.44664031620553357</v>
      </c>
      <c r="AD172" s="37">
        <v>1.31</v>
      </c>
      <c r="AE172" s="36">
        <f t="shared" si="44"/>
        <v>0.17896174863387981</v>
      </c>
      <c r="AF172" s="37">
        <v>1.91</v>
      </c>
      <c r="AG172" s="36">
        <f t="shared" si="45"/>
        <v>0.26092896174863389</v>
      </c>
      <c r="AH172" s="36">
        <v>3.4399999999999995</v>
      </c>
      <c r="AI172" s="36">
        <f t="shared" si="51"/>
        <v>0.4699453551912568</v>
      </c>
      <c r="AJ172" s="37">
        <v>0.84999999999999964</v>
      </c>
      <c r="AK172" s="36">
        <f t="shared" si="46"/>
        <v>8.6912065439672767E-2</v>
      </c>
      <c r="AL172" s="17">
        <v>4.42</v>
      </c>
      <c r="AM172" s="36">
        <f t="shared" si="52"/>
        <v>0.45194274028629861</v>
      </c>
      <c r="AN172" s="17">
        <v>5.27</v>
      </c>
      <c r="AO172" s="36">
        <f t="shared" si="53"/>
        <v>0.53885480572597133</v>
      </c>
      <c r="AP172" s="37">
        <v>7.33</v>
      </c>
      <c r="AQ172" s="37">
        <f t="shared" si="47"/>
        <v>0.74948875255623726</v>
      </c>
      <c r="AR172" s="37">
        <v>1.879999999999999</v>
      </c>
      <c r="AS172" s="37">
        <f t="shared" si="48"/>
        <v>0.19222903885480563</v>
      </c>
    </row>
    <row r="173" spans="1:45" x14ac:dyDescent="0.35">
      <c r="A173" s="32" t="s">
        <v>171</v>
      </c>
      <c r="B173" s="39">
        <v>24.8</v>
      </c>
      <c r="C173" s="39">
        <v>19.7</v>
      </c>
      <c r="D173" s="39">
        <v>5.71</v>
      </c>
      <c r="E173" s="32">
        <v>7.38</v>
      </c>
      <c r="F173" s="17">
        <v>10.029999999999999</v>
      </c>
      <c r="G173" s="32">
        <f t="shared" si="49"/>
        <v>3.43</v>
      </c>
      <c r="H173" s="34">
        <v>1.87</v>
      </c>
      <c r="I173" s="17">
        <v>1.56</v>
      </c>
      <c r="J173" s="32">
        <v>50.64</v>
      </c>
      <c r="K173" s="32">
        <v>30.05</v>
      </c>
      <c r="L173" s="17">
        <v>16.11</v>
      </c>
      <c r="M173" s="17">
        <v>26.79</v>
      </c>
      <c r="N173" s="17">
        <v>32.229999999999997</v>
      </c>
      <c r="O173" s="17">
        <v>24.83</v>
      </c>
      <c r="P173" s="17">
        <f t="shared" si="50"/>
        <v>2.3000000000000043</v>
      </c>
      <c r="Q173" s="17">
        <f>'[1]Modern Mass &amp; Volume'!D169/0.001</f>
        <v>89.999999999999858</v>
      </c>
      <c r="R173" s="17">
        <v>253.7</v>
      </c>
      <c r="S173" s="35">
        <f t="shared" si="36"/>
        <v>2.818888888888893</v>
      </c>
      <c r="T173" s="35">
        <f t="shared" si="37"/>
        <v>25.294117647058822</v>
      </c>
      <c r="U173" s="36">
        <f t="shared" si="38"/>
        <v>1.3590785907859078</v>
      </c>
      <c r="V173" s="36">
        <f t="shared" si="39"/>
        <v>0.15221137277426763</v>
      </c>
      <c r="W173" s="36">
        <f t="shared" si="40"/>
        <v>0.68412648234159312</v>
      </c>
      <c r="X173" s="36">
        <f t="shared" si="41"/>
        <v>17.831802922590839</v>
      </c>
      <c r="Y173" s="36">
        <f t="shared" si="42"/>
        <v>0.7047167731109808</v>
      </c>
      <c r="Z173" s="36">
        <f t="shared" si="43"/>
        <v>7.140273758421338E-2</v>
      </c>
      <c r="AA173" s="36">
        <v>0.49984486503257836</v>
      </c>
      <c r="AB173" s="36">
        <v>1.1987179487179487</v>
      </c>
      <c r="AC173" s="37">
        <v>0.44990176817288802</v>
      </c>
      <c r="AD173" s="37">
        <v>1.44</v>
      </c>
      <c r="AE173" s="36">
        <f t="shared" si="44"/>
        <v>0.1951219512195122</v>
      </c>
      <c r="AF173" s="37">
        <v>1.8</v>
      </c>
      <c r="AG173" s="36">
        <f t="shared" si="45"/>
        <v>0.24390243902439027</v>
      </c>
      <c r="AH173" s="36">
        <v>3.34</v>
      </c>
      <c r="AI173" s="36">
        <f t="shared" si="51"/>
        <v>0.45257452574525742</v>
      </c>
      <c r="AJ173" s="37">
        <v>0.64000000000000057</v>
      </c>
      <c r="AK173" s="36">
        <f t="shared" si="46"/>
        <v>6.3808574277168559E-2</v>
      </c>
      <c r="AL173" s="17">
        <v>4.68</v>
      </c>
      <c r="AM173" s="36">
        <f t="shared" si="52"/>
        <v>0.46660019940179459</v>
      </c>
      <c r="AN173" s="17">
        <v>5.32</v>
      </c>
      <c r="AO173" s="36">
        <f t="shared" si="53"/>
        <v>0.53040877367896322</v>
      </c>
      <c r="AP173" s="37">
        <v>7.76</v>
      </c>
      <c r="AQ173" s="37">
        <f t="shared" si="47"/>
        <v>0.77367896311066797</v>
      </c>
      <c r="AR173" s="37">
        <v>1.7699999999999996</v>
      </c>
      <c r="AS173" s="37">
        <f t="shared" si="48"/>
        <v>0.17647058823529407</v>
      </c>
    </row>
    <row r="174" spans="1:45" x14ac:dyDescent="0.35">
      <c r="A174" s="32" t="s">
        <v>172</v>
      </c>
      <c r="B174" s="39">
        <v>25</v>
      </c>
      <c r="C174" s="39">
        <v>20</v>
      </c>
      <c r="D174" s="39">
        <v>5.71</v>
      </c>
      <c r="E174" s="32">
        <v>7.07</v>
      </c>
      <c r="F174" s="17">
        <v>9.06</v>
      </c>
      <c r="G174" s="32">
        <f t="shared" si="49"/>
        <v>3.16</v>
      </c>
      <c r="H174" s="34">
        <v>1.67</v>
      </c>
      <c r="I174" s="17">
        <v>1.49</v>
      </c>
      <c r="J174" s="32">
        <v>45.43</v>
      </c>
      <c r="K174" s="32">
        <v>28.16</v>
      </c>
      <c r="L174" s="17">
        <v>13.73</v>
      </c>
      <c r="M174" s="17">
        <v>24.37</v>
      </c>
      <c r="N174" s="17">
        <v>29.52</v>
      </c>
      <c r="O174" s="17">
        <v>23.46</v>
      </c>
      <c r="P174" s="17">
        <f t="shared" si="50"/>
        <v>2.1799999999999997</v>
      </c>
      <c r="Q174" s="17">
        <f>'[1]Modern Mass &amp; Volume'!D170/0.001</f>
        <v>99.999999999999645</v>
      </c>
      <c r="R174" s="17">
        <v>224</v>
      </c>
      <c r="S174" s="35">
        <f t="shared" si="36"/>
        <v>2.2400000000000078</v>
      </c>
      <c r="T174" s="35">
        <f t="shared" si="37"/>
        <v>24.724061810154524</v>
      </c>
      <c r="U174" s="36">
        <f t="shared" si="38"/>
        <v>1.2814710042432815</v>
      </c>
      <c r="V174" s="36">
        <f t="shared" si="39"/>
        <v>0.12337259764414135</v>
      </c>
      <c r="W174" s="36">
        <f t="shared" si="40"/>
        <v>0.70924310974143767</v>
      </c>
      <c r="X174" s="36">
        <f t="shared" si="41"/>
        <v>17.455108958837773</v>
      </c>
      <c r="Y174" s="36">
        <f t="shared" si="42"/>
        <v>0.71992507431451114</v>
      </c>
      <c r="Z174" s="36">
        <f t="shared" si="43"/>
        <v>7.2943660663344262E-2</v>
      </c>
      <c r="AA174" s="36">
        <v>0.46510840108401086</v>
      </c>
      <c r="AB174" s="36">
        <v>1.1208053691275168</v>
      </c>
      <c r="AC174" s="37">
        <v>0.40277777777777773</v>
      </c>
      <c r="AD174" s="37">
        <v>1.22</v>
      </c>
      <c r="AE174" s="36">
        <f t="shared" si="44"/>
        <v>0.17256011315417255</v>
      </c>
      <c r="AF174" s="37">
        <v>1.99</v>
      </c>
      <c r="AG174" s="36">
        <f t="shared" si="45"/>
        <v>0.28147100424328148</v>
      </c>
      <c r="AH174" s="36">
        <v>3.3</v>
      </c>
      <c r="AI174" s="36">
        <f t="shared" si="51"/>
        <v>0.46676096181046672</v>
      </c>
      <c r="AJ174" s="37">
        <v>0.37999999999999989</v>
      </c>
      <c r="AK174" s="36">
        <f t="shared" si="46"/>
        <v>4.1942604856512126E-2</v>
      </c>
      <c r="AL174" s="17">
        <v>4.58</v>
      </c>
      <c r="AM174" s="36">
        <f t="shared" si="52"/>
        <v>0.50551876379690952</v>
      </c>
      <c r="AN174" s="17">
        <v>4.96</v>
      </c>
      <c r="AO174" s="36">
        <f t="shared" si="53"/>
        <v>0.54746136865342165</v>
      </c>
      <c r="AP174" s="37">
        <v>7.1199999999999992</v>
      </c>
      <c r="AQ174" s="37">
        <f t="shared" si="47"/>
        <v>0.78587196467991161</v>
      </c>
      <c r="AR174" s="37">
        <v>1.4600000000000009</v>
      </c>
      <c r="AS174" s="37">
        <f t="shared" si="48"/>
        <v>0.16114790286975725</v>
      </c>
    </row>
    <row r="175" spans="1:45" x14ac:dyDescent="0.35">
      <c r="A175" s="32" t="s">
        <v>173</v>
      </c>
      <c r="B175" s="39">
        <v>25</v>
      </c>
      <c r="C175" s="39">
        <v>20.100000000000001</v>
      </c>
      <c r="D175" s="39">
        <v>5.86</v>
      </c>
      <c r="E175" s="32">
        <v>6.86</v>
      </c>
      <c r="F175" s="17">
        <v>9.3000000000000007</v>
      </c>
      <c r="G175" s="32">
        <f t="shared" si="49"/>
        <v>3.17</v>
      </c>
      <c r="H175" s="34">
        <v>1.79</v>
      </c>
      <c r="I175" s="17">
        <v>1.38</v>
      </c>
      <c r="J175" s="32">
        <v>43.41</v>
      </c>
      <c r="K175" s="32">
        <v>28.05</v>
      </c>
      <c r="L175" s="17">
        <v>13.06</v>
      </c>
      <c r="M175" s="17">
        <v>24.53</v>
      </c>
      <c r="N175" s="17">
        <v>27.93</v>
      </c>
      <c r="O175" s="17">
        <v>22.88</v>
      </c>
      <c r="P175" s="17">
        <f t="shared" si="50"/>
        <v>2.4199999999999946</v>
      </c>
      <c r="Q175" s="17">
        <f>'[1]Modern Mass &amp; Volume'!D171/0.001</f>
        <v>49.999999999999822</v>
      </c>
      <c r="R175" s="17">
        <v>207.4</v>
      </c>
      <c r="S175" s="35">
        <f t="shared" si="36"/>
        <v>4.1480000000000148</v>
      </c>
      <c r="T175" s="35">
        <f t="shared" si="37"/>
        <v>22.301075268817204</v>
      </c>
      <c r="U175" s="36">
        <f t="shared" si="38"/>
        <v>1.3556851311953353</v>
      </c>
      <c r="V175" s="36">
        <f t="shared" si="39"/>
        <v>0.15099009900990101</v>
      </c>
      <c r="W175" s="36">
        <f t="shared" si="40"/>
        <v>0.68042885356907723</v>
      </c>
      <c r="X175" s="36">
        <f t="shared" si="41"/>
        <v>18.12491361437457</v>
      </c>
      <c r="Y175" s="36">
        <f t="shared" si="42"/>
        <v>0.69332030384922727</v>
      </c>
      <c r="Z175" s="36">
        <f t="shared" si="43"/>
        <v>7.0248033829268988E-2</v>
      </c>
      <c r="AA175" s="36">
        <v>0.46759756534192626</v>
      </c>
      <c r="AB175" s="36">
        <v>1.2971014492753625</v>
      </c>
      <c r="AC175" s="37">
        <v>0.39714867617107941</v>
      </c>
      <c r="AD175" s="37">
        <v>1.24</v>
      </c>
      <c r="AE175" s="36">
        <f t="shared" si="44"/>
        <v>0.18075801749271136</v>
      </c>
      <c r="AF175" s="37">
        <v>1.65</v>
      </c>
      <c r="AG175" s="36">
        <f t="shared" si="45"/>
        <v>0.24052478134110786</v>
      </c>
      <c r="AH175" s="36">
        <v>2.96</v>
      </c>
      <c r="AI175" s="36">
        <f t="shared" si="51"/>
        <v>0.43148688046647227</v>
      </c>
      <c r="AJ175" s="37">
        <v>0.89000000000000057</v>
      </c>
      <c r="AK175" s="36">
        <f t="shared" si="46"/>
        <v>9.5698924731182855E-2</v>
      </c>
      <c r="AL175" s="17">
        <v>4.18</v>
      </c>
      <c r="AM175" s="36">
        <f t="shared" si="52"/>
        <v>0.44946236559139779</v>
      </c>
      <c r="AN175" s="17">
        <v>5.07</v>
      </c>
      <c r="AO175" s="36">
        <f t="shared" si="53"/>
        <v>0.54516129032258065</v>
      </c>
      <c r="AP175" s="37">
        <v>7.06</v>
      </c>
      <c r="AQ175" s="37">
        <f t="shared" si="47"/>
        <v>0.75913978494623646</v>
      </c>
      <c r="AR175" s="37">
        <v>1.7400000000000011</v>
      </c>
      <c r="AS175" s="37">
        <f t="shared" si="48"/>
        <v>0.1870967741935485</v>
      </c>
    </row>
    <row r="176" spans="1:45" x14ac:dyDescent="0.35">
      <c r="A176" s="32" t="s">
        <v>174</v>
      </c>
      <c r="B176" s="39">
        <v>23.7</v>
      </c>
      <c r="C176" s="39">
        <v>18.5</v>
      </c>
      <c r="D176" s="39">
        <v>5.84</v>
      </c>
      <c r="E176" s="32">
        <v>6.7</v>
      </c>
      <c r="F176" s="17">
        <v>9.3000000000000007</v>
      </c>
      <c r="G176" s="32">
        <f t="shared" si="49"/>
        <v>3.25</v>
      </c>
      <c r="H176" s="34">
        <v>1.82</v>
      </c>
      <c r="I176" s="17">
        <v>1.43</v>
      </c>
      <c r="J176" s="32">
        <v>42.28</v>
      </c>
      <c r="K176" s="32">
        <v>27.8</v>
      </c>
      <c r="L176" s="17">
        <v>13.12</v>
      </c>
      <c r="M176" s="17">
        <v>24.38</v>
      </c>
      <c r="N176" s="17">
        <v>27.24</v>
      </c>
      <c r="O176" s="17">
        <v>22.46</v>
      </c>
      <c r="P176" s="17">
        <f t="shared" si="50"/>
        <v>1.9200000000000017</v>
      </c>
      <c r="Q176" s="17">
        <f>'[1]Modern Mass &amp; Volume'!D172/0.001</f>
        <v>49.999999999999822</v>
      </c>
      <c r="R176" s="17">
        <v>207.7</v>
      </c>
      <c r="S176" s="35">
        <f t="shared" si="36"/>
        <v>4.1540000000000141</v>
      </c>
      <c r="T176" s="35">
        <f t="shared" si="37"/>
        <v>22.333333333333332</v>
      </c>
      <c r="U176" s="36">
        <f t="shared" si="38"/>
        <v>1.3880597014925373</v>
      </c>
      <c r="V176" s="36">
        <f t="shared" si="39"/>
        <v>0.16250000000000003</v>
      </c>
      <c r="W176" s="36">
        <f t="shared" si="40"/>
        <v>0.67854277002086338</v>
      </c>
      <c r="X176" s="36">
        <f t="shared" si="41"/>
        <v>18.279091769157993</v>
      </c>
      <c r="Y176" s="36">
        <f t="shared" si="42"/>
        <v>0.68747237406850803</v>
      </c>
      <c r="Z176" s="36">
        <f t="shared" si="43"/>
        <v>6.9655514662029239E-2</v>
      </c>
      <c r="AA176" s="36">
        <v>0.48164464023494863</v>
      </c>
      <c r="AB176" s="36">
        <v>1.2727272727272729</v>
      </c>
      <c r="AC176" s="37">
        <v>0.44086021505376338</v>
      </c>
      <c r="AD176" s="37">
        <v>1.2</v>
      </c>
      <c r="AE176" s="36">
        <f t="shared" si="44"/>
        <v>0.17910447761194029</v>
      </c>
      <c r="AF176" s="37">
        <v>1.65</v>
      </c>
      <c r="AG176" s="36">
        <f t="shared" si="45"/>
        <v>0.2462686567164179</v>
      </c>
      <c r="AH176" s="36">
        <v>2.9699999999999998</v>
      </c>
      <c r="AI176" s="36">
        <f t="shared" si="51"/>
        <v>0.44328358208955221</v>
      </c>
      <c r="AJ176" s="37">
        <v>0.6800000000000006</v>
      </c>
      <c r="AK176" s="36">
        <f t="shared" si="46"/>
        <v>7.311827956989253E-2</v>
      </c>
      <c r="AL176" s="17">
        <v>4.3499999999999996</v>
      </c>
      <c r="AM176" s="36">
        <f t="shared" si="52"/>
        <v>0.46774193548387089</v>
      </c>
      <c r="AN176" s="17">
        <v>5.03</v>
      </c>
      <c r="AO176" s="36">
        <f t="shared" si="53"/>
        <v>0.54086021505376347</v>
      </c>
      <c r="AP176" s="37">
        <v>7.25</v>
      </c>
      <c r="AQ176" s="37">
        <f t="shared" si="47"/>
        <v>0.77956989247311825</v>
      </c>
      <c r="AR176" s="37">
        <v>1.5300000000000011</v>
      </c>
      <c r="AS176" s="37">
        <f t="shared" si="48"/>
        <v>0.16451612903225818</v>
      </c>
    </row>
    <row r="177" spans="1:45" x14ac:dyDescent="0.35">
      <c r="A177" s="32" t="s">
        <v>175</v>
      </c>
      <c r="B177" s="39">
        <v>30.8</v>
      </c>
      <c r="C177" s="39">
        <v>25.5</v>
      </c>
      <c r="D177" s="39">
        <v>6.91</v>
      </c>
      <c r="E177" s="32">
        <v>8</v>
      </c>
      <c r="F177" s="17">
        <v>10.76</v>
      </c>
      <c r="G177" s="32">
        <f t="shared" si="49"/>
        <v>3.92</v>
      </c>
      <c r="H177" s="34">
        <v>2.2400000000000002</v>
      </c>
      <c r="I177" s="17">
        <v>1.68</v>
      </c>
      <c r="J177" s="32">
        <v>59.68</v>
      </c>
      <c r="K177" s="32">
        <v>32.6</v>
      </c>
      <c r="L177" s="17">
        <v>16.440000000000001</v>
      </c>
      <c r="M177" s="17">
        <v>28.86</v>
      </c>
      <c r="N177" s="17">
        <v>39.85</v>
      </c>
      <c r="O177" s="17">
        <v>26.82</v>
      </c>
      <c r="P177" s="17">
        <f t="shared" si="50"/>
        <v>3.3899999999999935</v>
      </c>
      <c r="Q177" s="17">
        <f>'[1]Modern Mass &amp; Volume'!D173/0.001</f>
        <v>99.999999999999645</v>
      </c>
      <c r="R177" s="17">
        <v>371.9</v>
      </c>
      <c r="S177" s="35">
        <f t="shared" si="36"/>
        <v>3.7190000000000132</v>
      </c>
      <c r="T177" s="35">
        <f t="shared" si="37"/>
        <v>34.563197026022301</v>
      </c>
      <c r="U177" s="36">
        <f t="shared" si="38"/>
        <v>1.345</v>
      </c>
      <c r="V177" s="36">
        <f t="shared" si="39"/>
        <v>0.14712153518123669</v>
      </c>
      <c r="W177" s="36">
        <f t="shared" si="40"/>
        <v>0.69330855018587356</v>
      </c>
      <c r="X177" s="36">
        <f t="shared" si="41"/>
        <v>17.807640750670242</v>
      </c>
      <c r="Y177" s="36">
        <f t="shared" si="42"/>
        <v>0.70567296310075223</v>
      </c>
      <c r="Z177" s="36">
        <f t="shared" si="43"/>
        <v>7.1499619885763963E-2</v>
      </c>
      <c r="AA177" s="36">
        <v>0.41254705144291093</v>
      </c>
      <c r="AB177" s="36">
        <v>1.3333333333333335</v>
      </c>
      <c r="AC177" s="37">
        <v>0.38408304498269896</v>
      </c>
      <c r="AD177" s="37">
        <v>1.52</v>
      </c>
      <c r="AE177" s="36">
        <f t="shared" si="44"/>
        <v>0.19</v>
      </c>
      <c r="AF177" s="37">
        <v>2.39</v>
      </c>
      <c r="AG177" s="36">
        <f t="shared" si="45"/>
        <v>0.29875000000000002</v>
      </c>
      <c r="AH177" s="36">
        <v>3.6900000000000004</v>
      </c>
      <c r="AI177" s="36">
        <f t="shared" si="51"/>
        <v>0.46125000000000005</v>
      </c>
      <c r="AJ177" s="37">
        <v>0.62999999999999989</v>
      </c>
      <c r="AK177" s="36">
        <f t="shared" si="46"/>
        <v>5.8550185873605942E-2</v>
      </c>
      <c r="AL177" s="17">
        <v>5.59</v>
      </c>
      <c r="AM177" s="36">
        <f t="shared" si="52"/>
        <v>0.51951672862453535</v>
      </c>
      <c r="AN177" s="17">
        <v>6.22</v>
      </c>
      <c r="AO177" s="36">
        <f t="shared" si="53"/>
        <v>0.57806691449814129</v>
      </c>
      <c r="AP177" s="37">
        <v>8.34</v>
      </c>
      <c r="AQ177" s="37">
        <f t="shared" si="47"/>
        <v>0.77509293680297398</v>
      </c>
      <c r="AR177" s="37">
        <v>1.67</v>
      </c>
      <c r="AS177" s="37">
        <f t="shared" si="48"/>
        <v>0.15520446096654275</v>
      </c>
    </row>
    <row r="178" spans="1:45" x14ac:dyDescent="0.35">
      <c r="A178" s="32" t="s">
        <v>176</v>
      </c>
      <c r="B178" s="39">
        <v>24.2</v>
      </c>
      <c r="C178" s="39">
        <v>18.899999999999999</v>
      </c>
      <c r="D178" s="39">
        <v>5.52</v>
      </c>
      <c r="E178" s="32">
        <v>7.1</v>
      </c>
      <c r="F178" s="17">
        <v>9.51</v>
      </c>
      <c r="G178" s="32">
        <f t="shared" si="49"/>
        <v>3.34</v>
      </c>
      <c r="H178" s="34">
        <v>1.69</v>
      </c>
      <c r="I178" s="17">
        <v>1.65</v>
      </c>
      <c r="J178" s="32">
        <v>46.22</v>
      </c>
      <c r="K178" s="32">
        <v>29.58</v>
      </c>
      <c r="L178" s="17">
        <v>15.44</v>
      </c>
      <c r="M178" s="17">
        <v>24.77</v>
      </c>
      <c r="N178" s="17">
        <v>28.71</v>
      </c>
      <c r="O178" s="17">
        <v>23.52</v>
      </c>
      <c r="P178" s="17">
        <f t="shared" si="50"/>
        <v>2.0700000000000003</v>
      </c>
      <c r="Q178" s="17">
        <f>'[1]Modern Mass &amp; Volume'!D174/0.001</f>
        <v>89.999999999999858</v>
      </c>
      <c r="R178" s="17">
        <v>228.4</v>
      </c>
      <c r="S178" s="35">
        <f t="shared" si="36"/>
        <v>2.5377777777777819</v>
      </c>
      <c r="T178" s="35">
        <f t="shared" si="37"/>
        <v>24.016824395373291</v>
      </c>
      <c r="U178" s="36">
        <f t="shared" si="38"/>
        <v>1.3394366197183099</v>
      </c>
      <c r="V178" s="36">
        <f t="shared" si="39"/>
        <v>0.14509331727874775</v>
      </c>
      <c r="W178" s="36">
        <f t="shared" si="40"/>
        <v>0.68452777654359387</v>
      </c>
      <c r="X178" s="36">
        <f t="shared" si="41"/>
        <v>18.930688013846819</v>
      </c>
      <c r="Y178" s="36">
        <f t="shared" si="42"/>
        <v>0.66380950365710556</v>
      </c>
      <c r="Z178" s="36">
        <f t="shared" si="43"/>
        <v>6.7257964623570685E-2</v>
      </c>
      <c r="AA178" s="36">
        <v>0.53779171020550331</v>
      </c>
      <c r="AB178" s="36">
        <v>1.0242424242424242</v>
      </c>
      <c r="AC178" s="37">
        <v>0.40594059405940591</v>
      </c>
      <c r="AD178" s="37">
        <v>1.27</v>
      </c>
      <c r="AE178" s="36">
        <f t="shared" si="44"/>
        <v>0.17887323943661973</v>
      </c>
      <c r="AF178" s="37">
        <v>1.83</v>
      </c>
      <c r="AG178" s="36">
        <f t="shared" si="45"/>
        <v>0.25774647887323948</v>
      </c>
      <c r="AH178" s="36">
        <v>3.3</v>
      </c>
      <c r="AI178" s="36">
        <f t="shared" si="51"/>
        <v>0.46478873239436619</v>
      </c>
      <c r="AJ178" s="37">
        <v>1.08</v>
      </c>
      <c r="AK178" s="36">
        <f t="shared" si="46"/>
        <v>0.1135646687697161</v>
      </c>
      <c r="AL178" s="17">
        <v>4.01</v>
      </c>
      <c r="AM178" s="36">
        <f t="shared" si="52"/>
        <v>0.4216614090431125</v>
      </c>
      <c r="AN178" s="17">
        <v>5.09</v>
      </c>
      <c r="AO178" s="36">
        <f t="shared" si="53"/>
        <v>0.5352260778128286</v>
      </c>
      <c r="AP178" s="37">
        <v>7.42</v>
      </c>
      <c r="AQ178" s="37">
        <f t="shared" si="47"/>
        <v>0.78023133543638279</v>
      </c>
      <c r="AR178" s="37">
        <v>1.6600000000000001</v>
      </c>
      <c r="AS178" s="37">
        <f t="shared" si="48"/>
        <v>0.17455310199789698</v>
      </c>
    </row>
    <row r="179" spans="1:45" x14ac:dyDescent="0.35">
      <c r="A179" s="32" t="s">
        <v>177</v>
      </c>
      <c r="B179" s="39">
        <v>23.5</v>
      </c>
      <c r="C179" s="39">
        <v>19</v>
      </c>
      <c r="D179" s="39">
        <v>5.66</v>
      </c>
      <c r="E179" s="32">
        <v>7.06</v>
      </c>
      <c r="F179" s="17">
        <v>9.1</v>
      </c>
      <c r="G179" s="32">
        <f t="shared" si="49"/>
        <v>3.3200000000000003</v>
      </c>
      <c r="H179" s="34">
        <v>1.81</v>
      </c>
      <c r="I179" s="17">
        <v>1.51</v>
      </c>
      <c r="J179" s="32">
        <v>44.81</v>
      </c>
      <c r="K179" s="32">
        <v>27.99</v>
      </c>
      <c r="L179" s="17">
        <v>13.15</v>
      </c>
      <c r="M179" s="17">
        <v>24.23</v>
      </c>
      <c r="N179" s="17">
        <v>29.69</v>
      </c>
      <c r="O179" s="17">
        <v>23.89</v>
      </c>
      <c r="P179" s="17">
        <f t="shared" si="50"/>
        <v>1.9699999999999989</v>
      </c>
      <c r="Q179" s="17">
        <f>'[1]Modern Mass &amp; Volume'!D175/0.001</f>
        <v>49.999999999999822</v>
      </c>
      <c r="R179" s="17">
        <v>227.3</v>
      </c>
      <c r="S179" s="35">
        <f t="shared" si="36"/>
        <v>4.5460000000000163</v>
      </c>
      <c r="T179" s="35">
        <f t="shared" si="37"/>
        <v>24.978021978021982</v>
      </c>
      <c r="U179" s="36">
        <f t="shared" si="38"/>
        <v>1.2889518413597734</v>
      </c>
      <c r="V179" s="36">
        <f t="shared" si="39"/>
        <v>0.12623762376237624</v>
      </c>
      <c r="W179" s="36">
        <f t="shared" si="40"/>
        <v>0.69747532920337463</v>
      </c>
      <c r="X179" s="36">
        <f t="shared" si="41"/>
        <v>17.483599642936841</v>
      </c>
      <c r="Y179" s="36">
        <f t="shared" si="42"/>
        <v>0.71875190870295591</v>
      </c>
      <c r="Z179" s="36">
        <f t="shared" si="43"/>
        <v>7.2824794134972989E-2</v>
      </c>
      <c r="AA179" s="36">
        <v>0.44291007073088579</v>
      </c>
      <c r="AB179" s="36">
        <v>1.1986754966887418</v>
      </c>
      <c r="AC179" s="37">
        <v>0.33207547169811324</v>
      </c>
      <c r="AD179" s="37">
        <v>1.1599999999999999</v>
      </c>
      <c r="AE179" s="36">
        <f t="shared" si="44"/>
        <v>0.16430594900849857</v>
      </c>
      <c r="AF179" s="37">
        <v>1.46</v>
      </c>
      <c r="AG179" s="36">
        <f t="shared" si="45"/>
        <v>0.20679886685552409</v>
      </c>
      <c r="AH179" s="36">
        <v>3.02</v>
      </c>
      <c r="AI179" s="36">
        <f t="shared" si="51"/>
        <v>0.42776203966005666</v>
      </c>
      <c r="AJ179" s="37">
        <v>0.89000000000000057</v>
      </c>
      <c r="AK179" s="36">
        <f t="shared" si="46"/>
        <v>9.7802197802197871E-2</v>
      </c>
      <c r="AL179" s="17">
        <v>4.01</v>
      </c>
      <c r="AM179" s="36">
        <f t="shared" si="52"/>
        <v>0.44065934065934065</v>
      </c>
      <c r="AN179" s="17">
        <v>4.9000000000000004</v>
      </c>
      <c r="AO179" s="36">
        <f t="shared" si="53"/>
        <v>0.53846153846153855</v>
      </c>
      <c r="AP179" s="37">
        <v>7.3</v>
      </c>
      <c r="AQ179" s="37">
        <f t="shared" si="47"/>
        <v>0.80219780219780223</v>
      </c>
      <c r="AR179" s="37">
        <v>1.5199999999999996</v>
      </c>
      <c r="AS179" s="37">
        <f t="shared" si="48"/>
        <v>0.16703296703296699</v>
      </c>
    </row>
    <row r="180" spans="1:45" x14ac:dyDescent="0.35">
      <c r="A180" s="32" t="s">
        <v>178</v>
      </c>
      <c r="B180" s="39">
        <v>23.9</v>
      </c>
      <c r="C180" s="39">
        <v>19.3</v>
      </c>
      <c r="D180" s="39">
        <v>5.31</v>
      </c>
      <c r="E180" s="32">
        <v>6.83</v>
      </c>
      <c r="F180" s="17">
        <v>9.5299999999999994</v>
      </c>
      <c r="G180" s="32">
        <f t="shared" si="49"/>
        <v>3.5599999999999996</v>
      </c>
      <c r="H180" s="34">
        <v>2.0699999999999998</v>
      </c>
      <c r="I180" s="17">
        <v>1.49</v>
      </c>
      <c r="J180" s="32">
        <v>44.27</v>
      </c>
      <c r="K180" s="32">
        <v>28.31</v>
      </c>
      <c r="L180" s="17">
        <v>12.93</v>
      </c>
      <c r="M180" s="17">
        <v>24.56</v>
      </c>
      <c r="N180" s="17">
        <v>29.25</v>
      </c>
      <c r="O180" s="17">
        <v>23.32</v>
      </c>
      <c r="P180" s="17">
        <f t="shared" si="50"/>
        <v>2.0900000000000034</v>
      </c>
      <c r="Q180" s="17">
        <f>'[1]Modern Mass &amp; Volume'!D176/0.001</f>
        <v>59.999999999999609</v>
      </c>
      <c r="R180" s="17">
        <v>235.3</v>
      </c>
      <c r="S180" s="35">
        <f t="shared" si="36"/>
        <v>3.9216666666666926</v>
      </c>
      <c r="T180" s="35">
        <f t="shared" si="37"/>
        <v>24.690451206715636</v>
      </c>
      <c r="U180" s="36">
        <f t="shared" si="38"/>
        <v>1.3953147877013177</v>
      </c>
      <c r="V180" s="36">
        <f t="shared" si="39"/>
        <v>0.16503667481662587</v>
      </c>
      <c r="W180" s="36">
        <f t="shared" si="40"/>
        <v>0.68013624233560055</v>
      </c>
      <c r="X180" s="36">
        <f t="shared" si="41"/>
        <v>18.103819742489268</v>
      </c>
      <c r="Y180" s="36">
        <f t="shared" si="42"/>
        <v>0.69412813390238182</v>
      </c>
      <c r="Z180" s="36">
        <f t="shared" si="43"/>
        <v>7.0329884126436454E-2</v>
      </c>
      <c r="AA180" s="36">
        <v>0.44205128205128202</v>
      </c>
      <c r="AB180" s="36">
        <v>1.3892617449664428</v>
      </c>
      <c r="AC180" s="37">
        <v>0.36599999999999999</v>
      </c>
      <c r="AD180" s="37">
        <v>1.1599999999999999</v>
      </c>
      <c r="AE180" s="36">
        <f t="shared" si="44"/>
        <v>0.16983894582723277</v>
      </c>
      <c r="AF180" s="37">
        <v>1.83</v>
      </c>
      <c r="AG180" s="36">
        <f t="shared" si="45"/>
        <v>0.26793557833089315</v>
      </c>
      <c r="AH180" s="36">
        <v>3.0700000000000003</v>
      </c>
      <c r="AI180" s="36">
        <f t="shared" si="51"/>
        <v>0.44948755490483167</v>
      </c>
      <c r="AJ180" s="37">
        <v>0.61999999999999922</v>
      </c>
      <c r="AK180" s="36">
        <f t="shared" si="46"/>
        <v>6.5057712486883454E-2</v>
      </c>
      <c r="AL180" s="17">
        <v>4.4800000000000004</v>
      </c>
      <c r="AM180" s="36">
        <f t="shared" si="52"/>
        <v>0.47009443861490041</v>
      </c>
      <c r="AN180" s="17">
        <v>5.0999999999999996</v>
      </c>
      <c r="AO180" s="36">
        <f t="shared" si="53"/>
        <v>0.53515215110178382</v>
      </c>
      <c r="AP180" s="37">
        <v>7.59</v>
      </c>
      <c r="AQ180" s="37">
        <f t="shared" si="47"/>
        <v>0.79643231899265476</v>
      </c>
      <c r="AR180" s="37">
        <v>1.379999999999999</v>
      </c>
      <c r="AS180" s="37">
        <f t="shared" si="48"/>
        <v>0.1448058761804826</v>
      </c>
    </row>
    <row r="181" spans="1:45" x14ac:dyDescent="0.35">
      <c r="A181" s="32" t="s">
        <v>179</v>
      </c>
      <c r="B181" s="39">
        <v>22.3</v>
      </c>
      <c r="C181" s="39">
        <v>18.3</v>
      </c>
      <c r="D181" s="39">
        <v>5.05</v>
      </c>
      <c r="E181" s="32">
        <v>6.73</v>
      </c>
      <c r="F181" s="17">
        <v>9.08</v>
      </c>
      <c r="G181" s="32">
        <f t="shared" si="49"/>
        <v>3.26</v>
      </c>
      <c r="H181" s="34">
        <v>1.78</v>
      </c>
      <c r="I181" s="17">
        <v>1.48</v>
      </c>
      <c r="J181" s="32">
        <v>42.11</v>
      </c>
      <c r="K181" s="32">
        <v>28.21</v>
      </c>
      <c r="L181" s="17">
        <v>13.69</v>
      </c>
      <c r="M181" s="17">
        <v>23.88</v>
      </c>
      <c r="N181" s="17">
        <v>26.72</v>
      </c>
      <c r="O181" s="17">
        <v>22.08</v>
      </c>
      <c r="P181" s="17">
        <f t="shared" si="50"/>
        <v>1.7000000000000028</v>
      </c>
      <c r="Q181" s="17">
        <f>'[1]Modern Mass &amp; Volume'!D177/0.001</f>
        <v>49.999999999999822</v>
      </c>
      <c r="R181" s="17">
        <v>206.7</v>
      </c>
      <c r="S181" s="35">
        <f t="shared" si="36"/>
        <v>4.1340000000000146</v>
      </c>
      <c r="T181" s="35">
        <f t="shared" si="37"/>
        <v>22.764317180616739</v>
      </c>
      <c r="U181" s="36">
        <f t="shared" si="38"/>
        <v>1.3491827637444278</v>
      </c>
      <c r="V181" s="36">
        <f t="shared" si="39"/>
        <v>0.14864010120177101</v>
      </c>
      <c r="W181" s="36">
        <f t="shared" si="40"/>
        <v>0.68910329840087448</v>
      </c>
      <c r="X181" s="36">
        <f t="shared" si="41"/>
        <v>18.898221325100927</v>
      </c>
      <c r="Y181" s="36">
        <f t="shared" si="42"/>
        <v>0.66494991238505152</v>
      </c>
      <c r="Z181" s="36">
        <f t="shared" si="43"/>
        <v>6.7373512185722212E-2</v>
      </c>
      <c r="AA181" s="36">
        <v>0.51235029940119758</v>
      </c>
      <c r="AB181" s="36">
        <v>1.2027027027027026</v>
      </c>
      <c r="AC181" s="37">
        <v>0.45356371490280778</v>
      </c>
      <c r="AD181" s="37">
        <v>1.06</v>
      </c>
      <c r="AE181" s="36">
        <f t="shared" si="44"/>
        <v>0.1575037147102526</v>
      </c>
      <c r="AF181" s="37">
        <v>1.75</v>
      </c>
      <c r="AG181" s="36">
        <f t="shared" si="45"/>
        <v>0.26002971768202077</v>
      </c>
      <c r="AH181" s="36">
        <v>3.1900000000000004</v>
      </c>
      <c r="AI181" s="36">
        <f t="shared" si="51"/>
        <v>0.47399702823179796</v>
      </c>
      <c r="AJ181" s="37">
        <v>0.57000000000000028</v>
      </c>
      <c r="AK181" s="36">
        <f t="shared" si="46"/>
        <v>6.2775330396475801E-2</v>
      </c>
      <c r="AL181" s="17">
        <v>4.38</v>
      </c>
      <c r="AM181" s="36">
        <f t="shared" si="52"/>
        <v>0.48237885462555063</v>
      </c>
      <c r="AN181" s="17">
        <v>4.95</v>
      </c>
      <c r="AO181" s="36">
        <f t="shared" si="53"/>
        <v>0.54515418502202639</v>
      </c>
      <c r="AP181" s="37">
        <v>7.13</v>
      </c>
      <c r="AQ181" s="37">
        <f t="shared" si="47"/>
        <v>0.78524229074889862</v>
      </c>
      <c r="AR181" s="37">
        <v>1.46</v>
      </c>
      <c r="AS181" s="37">
        <f t="shared" si="48"/>
        <v>0.16079295154185022</v>
      </c>
    </row>
    <row r="182" spans="1:45" x14ac:dyDescent="0.35">
      <c r="A182" s="32" t="s">
        <v>180</v>
      </c>
      <c r="B182" s="39">
        <v>22.4</v>
      </c>
      <c r="C182" s="39">
        <v>18.5</v>
      </c>
      <c r="D182" s="39">
        <v>5.2</v>
      </c>
      <c r="E182" s="32">
        <v>6.66</v>
      </c>
      <c r="F182" s="17">
        <v>8.91</v>
      </c>
      <c r="G182" s="32">
        <f t="shared" si="49"/>
        <v>3</v>
      </c>
      <c r="H182" s="34">
        <v>1.58</v>
      </c>
      <c r="I182" s="17">
        <v>1.42</v>
      </c>
      <c r="J182" s="32">
        <v>41.8</v>
      </c>
      <c r="K182" s="32">
        <v>27.21</v>
      </c>
      <c r="L182" s="17">
        <v>13.24</v>
      </c>
      <c r="M182" s="17">
        <v>22.65</v>
      </c>
      <c r="N182" s="17">
        <v>26.88</v>
      </c>
      <c r="O182" s="17">
        <v>22.53</v>
      </c>
      <c r="P182" s="17">
        <f t="shared" si="50"/>
        <v>1.6799999999999997</v>
      </c>
      <c r="Q182" s="17">
        <f>'[1]Modern Mass &amp; Volume'!D178/0.001</f>
        <v>49.999999999999822</v>
      </c>
      <c r="R182" s="17">
        <v>192.7</v>
      </c>
      <c r="S182" s="35">
        <f t="shared" si="36"/>
        <v>3.8540000000000134</v>
      </c>
      <c r="T182" s="35">
        <f t="shared" si="37"/>
        <v>21.627384960718292</v>
      </c>
      <c r="U182" s="36">
        <f t="shared" si="38"/>
        <v>1.3378378378378379</v>
      </c>
      <c r="V182" s="36">
        <f t="shared" si="39"/>
        <v>0.14450867052023122</v>
      </c>
      <c r="W182" s="36">
        <f t="shared" si="40"/>
        <v>0.7044081118155191</v>
      </c>
      <c r="X182" s="36">
        <f t="shared" si="41"/>
        <v>17.712538277511964</v>
      </c>
      <c r="Y182" s="36">
        <f t="shared" si="42"/>
        <v>0.70946187482985301</v>
      </c>
      <c r="Z182" s="36">
        <f t="shared" si="43"/>
        <v>7.1883516906872794E-2</v>
      </c>
      <c r="AA182" s="36">
        <v>0.49255952380952384</v>
      </c>
      <c r="AB182" s="36">
        <v>1.1126760563380282</v>
      </c>
      <c r="AC182" s="37">
        <v>0.46052631578947373</v>
      </c>
      <c r="AD182" s="37">
        <v>1.2200000000000002</v>
      </c>
      <c r="AE182" s="36">
        <f t="shared" si="44"/>
        <v>0.18318318318318322</v>
      </c>
      <c r="AF182" s="37">
        <v>1.69</v>
      </c>
      <c r="AG182" s="36">
        <f t="shared" si="45"/>
        <v>0.25375375375375375</v>
      </c>
      <c r="AH182" s="36">
        <v>3.12</v>
      </c>
      <c r="AI182" s="36">
        <f t="shared" si="51"/>
        <v>0.46846846846846846</v>
      </c>
      <c r="AJ182" s="37">
        <v>0.72000000000000064</v>
      </c>
      <c r="AK182" s="36">
        <f t="shared" si="46"/>
        <v>8.0808080808080884E-2</v>
      </c>
      <c r="AL182" s="17">
        <v>4.47</v>
      </c>
      <c r="AM182" s="36">
        <f t="shared" si="52"/>
        <v>0.50168350168350162</v>
      </c>
      <c r="AN182" s="17">
        <v>5.19</v>
      </c>
      <c r="AO182" s="36">
        <f t="shared" si="53"/>
        <v>0.5824915824915825</v>
      </c>
      <c r="AP182" s="37">
        <v>7.25</v>
      </c>
      <c r="AQ182" s="37">
        <f t="shared" si="47"/>
        <v>0.81369248035914699</v>
      </c>
      <c r="AR182" s="37">
        <v>1.1200000000000001</v>
      </c>
      <c r="AS182" s="37">
        <f t="shared" si="48"/>
        <v>0.12570145903479238</v>
      </c>
    </row>
    <row r="183" spans="1:45" x14ac:dyDescent="0.35">
      <c r="A183" s="32" t="s">
        <v>181</v>
      </c>
      <c r="B183" s="39">
        <v>30.7</v>
      </c>
      <c r="C183" s="39">
        <v>25.4</v>
      </c>
      <c r="D183" s="39">
        <v>7.58</v>
      </c>
      <c r="E183" s="32">
        <v>7.92</v>
      </c>
      <c r="F183" s="17">
        <v>10.92</v>
      </c>
      <c r="G183" s="32">
        <f t="shared" si="49"/>
        <v>4.28</v>
      </c>
      <c r="H183" s="34">
        <v>2.4700000000000002</v>
      </c>
      <c r="I183" s="17">
        <v>1.81</v>
      </c>
      <c r="J183" s="32">
        <v>57.86</v>
      </c>
      <c r="K183" s="32">
        <v>33.08</v>
      </c>
      <c r="L183" s="17">
        <v>17.600000000000001</v>
      </c>
      <c r="M183" s="17">
        <v>28.69</v>
      </c>
      <c r="N183" s="17">
        <v>37.33</v>
      </c>
      <c r="O183" s="17">
        <v>26.85</v>
      </c>
      <c r="P183" s="17">
        <f t="shared" si="50"/>
        <v>2.9299999999999997</v>
      </c>
      <c r="Q183" s="17">
        <f>'[1]Modern Mass &amp; Volume'!D179/0.001</f>
        <v>99.999999999999645</v>
      </c>
      <c r="R183" s="17">
        <v>401.2</v>
      </c>
      <c r="S183" s="35">
        <f t="shared" si="36"/>
        <v>4.0120000000000138</v>
      </c>
      <c r="T183" s="35">
        <f t="shared" si="37"/>
        <v>36.739926739926737</v>
      </c>
      <c r="U183" s="36">
        <f t="shared" si="38"/>
        <v>1.3787878787878789</v>
      </c>
      <c r="V183" s="36">
        <f t="shared" si="39"/>
        <v>0.15923566878980891</v>
      </c>
      <c r="W183" s="36">
        <f t="shared" si="40"/>
        <v>0.669006919006919</v>
      </c>
      <c r="X183" s="36">
        <f t="shared" si="41"/>
        <v>18.912658140338749</v>
      </c>
      <c r="Y183" s="36">
        <f t="shared" si="42"/>
        <v>0.66444232857762076</v>
      </c>
      <c r="Z183" s="36">
        <f t="shared" si="43"/>
        <v>6.7322083193555649E-2</v>
      </c>
      <c r="AA183" s="36">
        <v>0.47147066702384149</v>
      </c>
      <c r="AB183" s="36">
        <v>1.3646408839779005</v>
      </c>
      <c r="AC183" s="37">
        <v>0.32885906040268453</v>
      </c>
      <c r="AD183" s="37">
        <v>1.62</v>
      </c>
      <c r="AE183" s="36">
        <f t="shared" si="44"/>
        <v>0.20454545454545456</v>
      </c>
      <c r="AF183" s="37">
        <v>2.2200000000000002</v>
      </c>
      <c r="AG183" s="36">
        <f t="shared" si="45"/>
        <v>0.28030303030303033</v>
      </c>
      <c r="AH183" s="36">
        <v>3.51</v>
      </c>
      <c r="AI183" s="36">
        <f t="shared" si="51"/>
        <v>0.44318181818181818</v>
      </c>
      <c r="AJ183" s="59">
        <v>0.34999999999999964</v>
      </c>
      <c r="AK183" s="36">
        <f t="shared" si="46"/>
        <v>3.2051282051282021E-2</v>
      </c>
      <c r="AL183" s="17">
        <v>6.19</v>
      </c>
      <c r="AM183" s="36">
        <f t="shared" si="52"/>
        <v>0.56684981684981683</v>
      </c>
      <c r="AN183" s="60">
        <v>6.54</v>
      </c>
      <c r="AO183" s="36">
        <f t="shared" si="53"/>
        <v>0.59890109890109888</v>
      </c>
      <c r="AP183" s="37">
        <v>8.2800000000000011</v>
      </c>
      <c r="AQ183" s="37">
        <f t="shared" si="47"/>
        <v>0.75824175824175832</v>
      </c>
      <c r="AR183" s="37">
        <v>1.7699999999999996</v>
      </c>
      <c r="AS183" s="37">
        <f t="shared" si="48"/>
        <v>0.16208791208791204</v>
      </c>
    </row>
    <row r="184" spans="1:45" x14ac:dyDescent="0.35">
      <c r="A184" s="32" t="s">
        <v>182</v>
      </c>
      <c r="B184" s="39">
        <v>29.8</v>
      </c>
      <c r="C184" s="39">
        <v>24</v>
      </c>
      <c r="D184" s="39">
        <v>8.09</v>
      </c>
      <c r="E184" s="32">
        <v>7.82</v>
      </c>
      <c r="F184" s="17">
        <v>10.71</v>
      </c>
      <c r="G184" s="32">
        <f t="shared" si="49"/>
        <v>3.9000000000000004</v>
      </c>
      <c r="H184" s="34">
        <v>2.2400000000000002</v>
      </c>
      <c r="I184" s="17">
        <v>1.66</v>
      </c>
      <c r="J184" s="32">
        <v>57.16</v>
      </c>
      <c r="K184" s="32">
        <v>32.590000000000003</v>
      </c>
      <c r="L184" s="17">
        <v>16.399999999999999</v>
      </c>
      <c r="M184" s="17">
        <v>27.96</v>
      </c>
      <c r="N184" s="17">
        <v>38.01</v>
      </c>
      <c r="O184" s="17">
        <v>26.1</v>
      </c>
      <c r="P184" s="17">
        <f t="shared" si="50"/>
        <v>2.75</v>
      </c>
      <c r="Q184" s="17">
        <f>'[1]Modern Mass &amp; Volume'!D180/0.001</f>
        <v>99.999999999999645</v>
      </c>
      <c r="R184" s="17">
        <v>256.3</v>
      </c>
      <c r="S184" s="35">
        <f t="shared" si="36"/>
        <v>2.563000000000009</v>
      </c>
      <c r="T184" s="35">
        <f t="shared" si="37"/>
        <v>23.930905695611578</v>
      </c>
      <c r="U184" s="36">
        <f t="shared" si="38"/>
        <v>1.3695652173913044</v>
      </c>
      <c r="V184" s="36">
        <f t="shared" si="39"/>
        <v>0.15596330275229359</v>
      </c>
      <c r="W184" s="36">
        <f t="shared" si="40"/>
        <v>0.68248953460327</v>
      </c>
      <c r="X184" s="36">
        <f t="shared" si="41"/>
        <v>18.581317354793565</v>
      </c>
      <c r="Y184" s="36">
        <f t="shared" si="42"/>
        <v>0.6762906189273673</v>
      </c>
      <c r="Z184" s="36">
        <f t="shared" si="43"/>
        <v>6.8522565995930068E-2</v>
      </c>
      <c r="AA184" s="36">
        <v>0.43146540384109444</v>
      </c>
      <c r="AB184" s="36">
        <v>1.3493975903614459</v>
      </c>
      <c r="AC184" s="37">
        <v>0.36</v>
      </c>
      <c r="AD184" s="37">
        <v>1.3</v>
      </c>
      <c r="AE184" s="36">
        <f t="shared" si="44"/>
        <v>0.16624040920716113</v>
      </c>
      <c r="AF184" s="37">
        <v>2</v>
      </c>
      <c r="AG184" s="36">
        <f t="shared" si="45"/>
        <v>0.25575447570332482</v>
      </c>
      <c r="AH184" s="36">
        <v>3.44</v>
      </c>
      <c r="AI184" s="36">
        <f t="shared" si="51"/>
        <v>0.43989769820971864</v>
      </c>
      <c r="AJ184" s="37">
        <v>0.96999999999999975</v>
      </c>
      <c r="AK184" s="36">
        <f t="shared" si="46"/>
        <v>9.0569561157796422E-2</v>
      </c>
      <c r="AL184" s="17">
        <v>5.05</v>
      </c>
      <c r="AM184" s="36">
        <f t="shared" si="52"/>
        <v>0.47152194211017734</v>
      </c>
      <c r="AN184" s="17">
        <v>6.02</v>
      </c>
      <c r="AO184" s="36">
        <f t="shared" si="53"/>
        <v>0.56209150326797375</v>
      </c>
      <c r="AP184" s="37">
        <v>8.23</v>
      </c>
      <c r="AQ184" s="37">
        <f t="shared" si="47"/>
        <v>0.76844070961718014</v>
      </c>
      <c r="AR184" s="37">
        <v>1.75</v>
      </c>
      <c r="AS184" s="37">
        <f t="shared" si="48"/>
        <v>0.16339869281045749</v>
      </c>
    </row>
    <row r="185" spans="1:45" x14ac:dyDescent="0.35">
      <c r="A185" s="32" t="s">
        <v>183</v>
      </c>
      <c r="B185" s="39">
        <v>28.4</v>
      </c>
      <c r="C185" s="39">
        <v>23.4</v>
      </c>
      <c r="D185" s="39">
        <v>6.8</v>
      </c>
      <c r="E185" s="32">
        <v>7.72</v>
      </c>
      <c r="F185" s="17">
        <v>10.37</v>
      </c>
      <c r="G185" s="32">
        <f t="shared" si="49"/>
        <v>3.8</v>
      </c>
      <c r="H185" s="34">
        <v>2.21</v>
      </c>
      <c r="I185" s="17">
        <v>1.59</v>
      </c>
      <c r="J185" s="32">
        <v>55.16</v>
      </c>
      <c r="K185" s="32">
        <v>31.38</v>
      </c>
      <c r="L185" s="17">
        <v>17.010000000000002</v>
      </c>
      <c r="M185" s="17">
        <v>27.69</v>
      </c>
      <c r="N185" s="17">
        <v>35.72</v>
      </c>
      <c r="O185" s="17">
        <v>25.48</v>
      </c>
      <c r="P185" s="17">
        <f t="shared" si="50"/>
        <v>2.4299999999999926</v>
      </c>
      <c r="Q185" s="17">
        <f>'[1]Modern Mass &amp; Volume'!D181/0.001</f>
        <v>99.999999999999645</v>
      </c>
      <c r="R185" s="17">
        <v>321.60000000000002</v>
      </c>
      <c r="S185" s="35">
        <f t="shared" si="36"/>
        <v>3.2160000000000117</v>
      </c>
      <c r="T185" s="35">
        <f t="shared" si="37"/>
        <v>31.012536162005791</v>
      </c>
      <c r="U185" s="36">
        <f t="shared" si="38"/>
        <v>1.3432642487046631</v>
      </c>
      <c r="V185" s="36">
        <f t="shared" si="39"/>
        <v>0.14648977335544497</v>
      </c>
      <c r="W185" s="36">
        <f t="shared" si="40"/>
        <v>0.68901424495730512</v>
      </c>
      <c r="X185" s="36">
        <f t="shared" si="41"/>
        <v>17.851783901377811</v>
      </c>
      <c r="Y185" s="36">
        <f t="shared" si="42"/>
        <v>0.70392800427016666</v>
      </c>
      <c r="Z185" s="36">
        <f t="shared" si="43"/>
        <v>7.1322818591641898E-2</v>
      </c>
      <c r="AA185" s="36">
        <v>0.47620380739081752</v>
      </c>
      <c r="AB185" s="36">
        <v>1.3899371069182389</v>
      </c>
      <c r="AC185" s="37">
        <v>0.39855072463768121</v>
      </c>
      <c r="AD185" s="37">
        <v>1.01</v>
      </c>
      <c r="AE185" s="36">
        <f t="shared" si="44"/>
        <v>0.13082901554404144</v>
      </c>
      <c r="AF185" s="37">
        <v>1.9</v>
      </c>
      <c r="AG185" s="36">
        <f t="shared" si="45"/>
        <v>0.24611398963730569</v>
      </c>
      <c r="AH185" s="36">
        <v>3.58</v>
      </c>
      <c r="AI185" s="36">
        <f t="shared" si="51"/>
        <v>0.46373056994818657</v>
      </c>
      <c r="AJ185" s="37">
        <v>0.98999999999999932</v>
      </c>
      <c r="AK185" s="36">
        <f t="shared" si="46"/>
        <v>9.5467695274831191E-2</v>
      </c>
      <c r="AL185" s="17">
        <v>4.7300000000000004</v>
      </c>
      <c r="AM185" s="36">
        <f t="shared" si="52"/>
        <v>0.45612343297974933</v>
      </c>
      <c r="AN185" s="17">
        <v>5.72</v>
      </c>
      <c r="AO185" s="36">
        <f t="shared" si="53"/>
        <v>0.55159112825458056</v>
      </c>
      <c r="AP185" s="37">
        <v>8.26</v>
      </c>
      <c r="AQ185" s="37">
        <f t="shared" si="47"/>
        <v>0.79652844744455165</v>
      </c>
      <c r="AR185" s="37">
        <v>1.5999999999999996</v>
      </c>
      <c r="AS185" s="37">
        <f t="shared" si="48"/>
        <v>0.15429122468659592</v>
      </c>
    </row>
    <row r="186" spans="1:45" x14ac:dyDescent="0.35">
      <c r="A186" s="32" t="s">
        <v>184</v>
      </c>
      <c r="B186" s="39">
        <v>27.8</v>
      </c>
      <c r="C186" s="39">
        <v>22.3</v>
      </c>
      <c r="D186" s="39">
        <v>5.67</v>
      </c>
      <c r="E186" s="32">
        <v>7.85</v>
      </c>
      <c r="F186" s="17">
        <v>10.34</v>
      </c>
      <c r="G186" s="32">
        <f t="shared" si="49"/>
        <v>3.7699999999999996</v>
      </c>
      <c r="H186" s="34">
        <v>2.0099999999999998</v>
      </c>
      <c r="I186" s="17">
        <v>1.76</v>
      </c>
      <c r="J186" s="32">
        <v>55.46</v>
      </c>
      <c r="K186" s="32">
        <v>32.01</v>
      </c>
      <c r="L186" s="17">
        <v>16.5</v>
      </c>
      <c r="M186" s="17">
        <v>28.23</v>
      </c>
      <c r="N186" s="17">
        <v>36.36</v>
      </c>
      <c r="O186" s="17">
        <v>26.58</v>
      </c>
      <c r="P186" s="17">
        <f t="shared" si="50"/>
        <v>2.6000000000000014</v>
      </c>
      <c r="Q186" s="17">
        <f>'[1]Modern Mass &amp; Volume'!D182/0.001</f>
        <v>99.999999999999645</v>
      </c>
      <c r="R186" s="17">
        <v>305.39999999999998</v>
      </c>
      <c r="S186" s="35">
        <f t="shared" si="36"/>
        <v>3.0540000000000105</v>
      </c>
      <c r="T186" s="35">
        <f t="shared" si="37"/>
        <v>29.535783365570598</v>
      </c>
      <c r="U186" s="36">
        <f t="shared" si="38"/>
        <v>1.3171974522292995</v>
      </c>
      <c r="V186" s="36">
        <f t="shared" si="39"/>
        <v>0.13688840021990106</v>
      </c>
      <c r="W186" s="36">
        <f t="shared" si="40"/>
        <v>0.68326577880718009</v>
      </c>
      <c r="X186" s="36">
        <f t="shared" si="41"/>
        <v>18.475299314821491</v>
      </c>
      <c r="Y186" s="36">
        <f t="shared" si="42"/>
        <v>0.68017142240710649</v>
      </c>
      <c r="Z186" s="36">
        <f t="shared" si="43"/>
        <v>6.891577359798054E-2</v>
      </c>
      <c r="AA186" s="36">
        <v>0.45379537953795379</v>
      </c>
      <c r="AB186" s="36">
        <v>1.1420454545454544</v>
      </c>
      <c r="AC186" s="37">
        <v>0.3771929824561403</v>
      </c>
      <c r="AD186" s="37">
        <v>1.44</v>
      </c>
      <c r="AE186" s="36">
        <f t="shared" si="44"/>
        <v>0.18343949044585989</v>
      </c>
      <c r="AF186" s="37">
        <v>1.99</v>
      </c>
      <c r="AG186" s="36">
        <f t="shared" si="45"/>
        <v>0.2535031847133758</v>
      </c>
      <c r="AH186" s="36">
        <v>3.41</v>
      </c>
      <c r="AI186" s="36">
        <f t="shared" si="51"/>
        <v>0.43439490445859874</v>
      </c>
      <c r="AJ186" s="37">
        <v>0.75999999999999979</v>
      </c>
      <c r="AK186" s="36">
        <f t="shared" si="46"/>
        <v>7.3500967117988369E-2</v>
      </c>
      <c r="AL186" s="17">
        <v>5.03</v>
      </c>
      <c r="AM186" s="36">
        <f t="shared" si="52"/>
        <v>0.48646034816247585</v>
      </c>
      <c r="AN186" s="17">
        <v>5.79</v>
      </c>
      <c r="AO186" s="36">
        <f t="shared" si="53"/>
        <v>0.55996131528046422</v>
      </c>
      <c r="AP186" s="37">
        <v>8.44</v>
      </c>
      <c r="AQ186" s="37">
        <f t="shared" si="47"/>
        <v>0.81624758220502902</v>
      </c>
      <c r="AR186" s="37">
        <v>1.3399999999999999</v>
      </c>
      <c r="AS186" s="37">
        <f t="shared" si="48"/>
        <v>0.12959381044487425</v>
      </c>
    </row>
    <row r="187" spans="1:45" x14ac:dyDescent="0.35">
      <c r="A187" s="32" t="s">
        <v>185</v>
      </c>
      <c r="B187" s="39">
        <v>29</v>
      </c>
      <c r="C187" s="39">
        <v>23.5</v>
      </c>
      <c r="D187" s="39">
        <v>6.96</v>
      </c>
      <c r="E187" s="32">
        <v>7.6999999999999993</v>
      </c>
      <c r="F187" s="17">
        <v>10.66</v>
      </c>
      <c r="G187" s="32">
        <f t="shared" si="49"/>
        <v>3.85</v>
      </c>
      <c r="H187" s="34">
        <v>2.2200000000000002</v>
      </c>
      <c r="I187" s="17">
        <v>1.63</v>
      </c>
      <c r="J187" s="32">
        <v>55.54</v>
      </c>
      <c r="K187" s="32">
        <v>32.01</v>
      </c>
      <c r="L187" s="17">
        <v>18.420000000000002</v>
      </c>
      <c r="M187" s="17">
        <v>28.66</v>
      </c>
      <c r="N187" s="17">
        <v>34.15</v>
      </c>
      <c r="O187" s="17">
        <v>25.05</v>
      </c>
      <c r="P187" s="17">
        <f t="shared" si="50"/>
        <v>2.9699999999999989</v>
      </c>
      <c r="Q187" s="17">
        <f>'[1]Modern Mass &amp; Volume'!D183/0.001</f>
        <v>99.999999999999645</v>
      </c>
      <c r="R187" s="17">
        <v>337.7</v>
      </c>
      <c r="S187" s="35">
        <f t="shared" si="36"/>
        <v>3.3770000000000118</v>
      </c>
      <c r="T187" s="35">
        <f t="shared" si="37"/>
        <v>31.679174484052531</v>
      </c>
      <c r="U187" s="36">
        <f t="shared" si="38"/>
        <v>1.3844155844155845</v>
      </c>
      <c r="V187" s="36">
        <f t="shared" si="39"/>
        <v>0.16122004357298481</v>
      </c>
      <c r="W187" s="36">
        <f t="shared" si="40"/>
        <v>0.67664043273799379</v>
      </c>
      <c r="X187" s="36">
        <f t="shared" si="41"/>
        <v>18.448687432481091</v>
      </c>
      <c r="Y187" s="36">
        <f t="shared" si="42"/>
        <v>0.68115255680653963</v>
      </c>
      <c r="Z187" s="36">
        <f t="shared" si="43"/>
        <v>6.9015183296643329E-2</v>
      </c>
      <c r="AA187" s="36">
        <v>0.53938506588579804</v>
      </c>
      <c r="AB187" s="36">
        <v>1.3619631901840492</v>
      </c>
      <c r="AC187" s="37">
        <v>0.43925233644859818</v>
      </c>
      <c r="AD187" s="37">
        <v>1.26</v>
      </c>
      <c r="AE187" s="36">
        <f t="shared" si="44"/>
        <v>0.16363636363636366</v>
      </c>
      <c r="AF187" s="37">
        <v>2.1800000000000002</v>
      </c>
      <c r="AG187" s="36">
        <f t="shared" si="45"/>
        <v>0.28311688311688316</v>
      </c>
      <c r="AH187" s="36">
        <v>3.72</v>
      </c>
      <c r="AI187" s="36">
        <f t="shared" si="51"/>
        <v>0.48311688311688317</v>
      </c>
      <c r="AJ187" s="37">
        <v>0.70000000000000018</v>
      </c>
      <c r="AK187" s="36">
        <f t="shared" si="46"/>
        <v>6.5666041275797393E-2</v>
      </c>
      <c r="AL187" s="17">
        <v>4.99</v>
      </c>
      <c r="AM187" s="36">
        <f t="shared" si="52"/>
        <v>0.46810506566604126</v>
      </c>
      <c r="AN187" s="17">
        <v>5.69</v>
      </c>
      <c r="AO187" s="36">
        <f t="shared" si="53"/>
        <v>0.53377110694183871</v>
      </c>
      <c r="AP187" s="37">
        <v>8.1</v>
      </c>
      <c r="AQ187" s="37">
        <f t="shared" si="47"/>
        <v>0.75984990619136961</v>
      </c>
      <c r="AR187" s="37">
        <v>1.8000000000000007</v>
      </c>
      <c r="AS187" s="37">
        <f t="shared" si="48"/>
        <v>0.16885553470919332</v>
      </c>
    </row>
    <row r="188" spans="1:45" x14ac:dyDescent="0.35">
      <c r="A188" s="32" t="s">
        <v>186</v>
      </c>
      <c r="B188" s="39">
        <v>28.5</v>
      </c>
      <c r="C188" s="39">
        <v>23.3</v>
      </c>
      <c r="D188" s="39">
        <v>6.94</v>
      </c>
      <c r="E188" s="32">
        <v>7.72</v>
      </c>
      <c r="F188" s="17">
        <v>10.26</v>
      </c>
      <c r="G188" s="32">
        <f t="shared" si="49"/>
        <v>3.84</v>
      </c>
      <c r="H188" s="34">
        <v>2.09</v>
      </c>
      <c r="I188" s="17">
        <v>1.75</v>
      </c>
      <c r="J188" s="32">
        <v>53.73</v>
      </c>
      <c r="K188" s="32">
        <v>30.92</v>
      </c>
      <c r="L188" s="17">
        <v>17.079999999999998</v>
      </c>
      <c r="M188" s="17">
        <v>26.97</v>
      </c>
      <c r="N188" s="17">
        <v>34.56</v>
      </c>
      <c r="O188" s="17">
        <v>25.16</v>
      </c>
      <c r="P188" s="17">
        <f t="shared" si="50"/>
        <v>2.0899999999999963</v>
      </c>
      <c r="Q188" s="17">
        <f>'[1]Modern Mass &amp; Volume'!D184/0.001</f>
        <v>99.999999999999645</v>
      </c>
      <c r="R188" s="17">
        <v>310.60000000000002</v>
      </c>
      <c r="S188" s="35">
        <f t="shared" si="36"/>
        <v>3.1060000000000114</v>
      </c>
      <c r="T188" s="35">
        <f t="shared" si="37"/>
        <v>30.272904483430803</v>
      </c>
      <c r="U188" s="36">
        <f t="shared" si="38"/>
        <v>1.3290155440414508</v>
      </c>
      <c r="V188" s="36">
        <f t="shared" si="39"/>
        <v>0.14126807563959956</v>
      </c>
      <c r="W188" s="36">
        <f t="shared" si="40"/>
        <v>0.67834742296154893</v>
      </c>
      <c r="X188" s="36">
        <f t="shared" si="41"/>
        <v>17.793530616043181</v>
      </c>
      <c r="Y188" s="36">
        <f t="shared" si="42"/>
        <v>0.7062325564005244</v>
      </c>
      <c r="Z188" s="36">
        <f t="shared" si="43"/>
        <v>7.1556318541255201E-2</v>
      </c>
      <c r="AA188" s="36">
        <v>0.49421296296296285</v>
      </c>
      <c r="AB188" s="36">
        <v>1.1942857142857142</v>
      </c>
      <c r="AC188" s="37">
        <v>0.39855072463768121</v>
      </c>
      <c r="AD188" s="37">
        <v>1.32</v>
      </c>
      <c r="AE188" s="36">
        <f t="shared" si="44"/>
        <v>0.17098445595854925</v>
      </c>
      <c r="AF188" s="37">
        <v>2.02</v>
      </c>
      <c r="AG188" s="36">
        <f t="shared" si="45"/>
        <v>0.26165803108808289</v>
      </c>
      <c r="AH188" s="36">
        <v>3.67</v>
      </c>
      <c r="AI188" s="36">
        <f t="shared" si="51"/>
        <v>0.47538860103626945</v>
      </c>
      <c r="AJ188" s="37">
        <v>1.0099999999999998</v>
      </c>
      <c r="AK188" s="36">
        <f t="shared" si="46"/>
        <v>9.8440545808966842E-2</v>
      </c>
      <c r="AL188" s="17">
        <v>4.59</v>
      </c>
      <c r="AM188" s="36">
        <f t="shared" si="52"/>
        <v>0.44736842105263158</v>
      </c>
      <c r="AN188" s="17">
        <v>5.6</v>
      </c>
      <c r="AO188" s="36">
        <f t="shared" si="53"/>
        <v>0.54580896686159841</v>
      </c>
      <c r="AP188" s="37">
        <v>7.9799999999999995</v>
      </c>
      <c r="AQ188" s="37">
        <f t="shared" si="47"/>
        <v>0.77777777777777779</v>
      </c>
      <c r="AR188" s="37">
        <v>1.6500000000000004</v>
      </c>
      <c r="AS188" s="37">
        <f t="shared" si="48"/>
        <v>0.16081871345029244</v>
      </c>
    </row>
    <row r="189" spans="1:45" ht="15" thickBot="1" x14ac:dyDescent="0.4">
      <c r="A189" s="40" t="s">
        <v>187</v>
      </c>
      <c r="B189" s="50">
        <v>28</v>
      </c>
      <c r="C189" s="50">
        <v>22.5</v>
      </c>
      <c r="D189" s="50">
        <v>7.06</v>
      </c>
      <c r="E189" s="40">
        <v>7.44</v>
      </c>
      <c r="F189" s="42">
        <v>10.52</v>
      </c>
      <c r="G189" s="40">
        <f t="shared" si="49"/>
        <v>3.72</v>
      </c>
      <c r="H189" s="43">
        <v>2.1</v>
      </c>
      <c r="I189" s="42">
        <v>1.62</v>
      </c>
      <c r="J189" s="40">
        <v>54.03</v>
      </c>
      <c r="K189" s="40">
        <v>31.33</v>
      </c>
      <c r="L189" s="42">
        <v>16.84</v>
      </c>
      <c r="M189" s="42">
        <v>28.38</v>
      </c>
      <c r="N189" s="42">
        <v>34.74</v>
      </c>
      <c r="O189" s="42">
        <v>25.74</v>
      </c>
      <c r="P189" s="42">
        <f t="shared" si="50"/>
        <v>2.4500000000000028</v>
      </c>
      <c r="Q189" s="42">
        <f>'[1]Modern Mass &amp; Volume'!D185/0.001</f>
        <v>99.999999999999645</v>
      </c>
      <c r="R189" s="42">
        <v>305.8</v>
      </c>
      <c r="S189" s="44">
        <f t="shared" si="36"/>
        <v>3.0580000000000109</v>
      </c>
      <c r="T189" s="44">
        <f t="shared" si="37"/>
        <v>29.068441064638787</v>
      </c>
      <c r="U189" s="45">
        <f t="shared" si="38"/>
        <v>1.4139784946236558</v>
      </c>
      <c r="V189" s="45">
        <f t="shared" si="39"/>
        <v>0.17149220489977723</v>
      </c>
      <c r="W189" s="45">
        <f t="shared" si="40"/>
        <v>0.69031338157733357</v>
      </c>
      <c r="X189" s="45">
        <f t="shared" si="41"/>
        <v>18.167109013511009</v>
      </c>
      <c r="Y189" s="45">
        <f t="shared" si="42"/>
        <v>0.6917099801081984</v>
      </c>
      <c r="Z189" s="45">
        <f t="shared" si="43"/>
        <v>7.0084873921780588E-2</v>
      </c>
      <c r="AA189" s="45">
        <v>0.48474381116868159</v>
      </c>
      <c r="AB189" s="45">
        <v>1.2962962962962963</v>
      </c>
      <c r="AC189" s="46">
        <v>0.40909090909090912</v>
      </c>
      <c r="AD189" s="46">
        <v>1.35</v>
      </c>
      <c r="AE189" s="45">
        <f t="shared" si="44"/>
        <v>0.18145161290322581</v>
      </c>
      <c r="AF189" s="46">
        <v>2.19</v>
      </c>
      <c r="AG189" s="45">
        <f t="shared" si="45"/>
        <v>0.29435483870967738</v>
      </c>
      <c r="AH189" s="45">
        <v>3.6100000000000003</v>
      </c>
      <c r="AI189" s="45">
        <f t="shared" si="51"/>
        <v>0.48521505376344087</v>
      </c>
      <c r="AJ189" s="46">
        <v>0.89000000000000057</v>
      </c>
      <c r="AK189" s="45">
        <f t="shared" si="46"/>
        <v>8.4600760456273821E-2</v>
      </c>
      <c r="AL189" s="42">
        <v>5.0599999999999996</v>
      </c>
      <c r="AM189" s="45">
        <f t="shared" si="52"/>
        <v>0.48098859315589354</v>
      </c>
      <c r="AN189" s="42">
        <v>5.95</v>
      </c>
      <c r="AO189" s="45">
        <f t="shared" si="53"/>
        <v>0.56558935361216733</v>
      </c>
      <c r="AP189" s="46">
        <v>8.1</v>
      </c>
      <c r="AQ189" s="46">
        <f t="shared" si="47"/>
        <v>0.76996197718631176</v>
      </c>
      <c r="AR189" s="46">
        <v>1.83</v>
      </c>
      <c r="AS189" s="46">
        <f t="shared" si="48"/>
        <v>0.17395437262357416</v>
      </c>
    </row>
    <row r="190" spans="1:45" x14ac:dyDescent="0.35">
      <c r="A190" s="32" t="s">
        <v>188</v>
      </c>
      <c r="B190" s="39">
        <v>62.3</v>
      </c>
      <c r="C190" s="39">
        <v>47</v>
      </c>
      <c r="D190" s="33">
        <v>22</v>
      </c>
      <c r="E190" s="32">
        <v>10.01</v>
      </c>
      <c r="F190" s="17">
        <v>12.84</v>
      </c>
      <c r="G190" s="32">
        <f t="shared" si="49"/>
        <v>5.3</v>
      </c>
      <c r="H190" s="48">
        <v>3.58</v>
      </c>
      <c r="I190" s="17">
        <v>1.72</v>
      </c>
      <c r="J190" s="32">
        <v>81.99</v>
      </c>
      <c r="K190" s="32">
        <v>39.78</v>
      </c>
      <c r="L190" s="17">
        <v>26.6</v>
      </c>
      <c r="M190" s="17">
        <v>34.54</v>
      </c>
      <c r="N190" s="17">
        <v>51.8</v>
      </c>
      <c r="O190" s="17">
        <v>29.56</v>
      </c>
      <c r="P190" s="17">
        <f t="shared" si="50"/>
        <v>3.5899999999999892</v>
      </c>
      <c r="Q190" s="17">
        <f>'[1]Modern Mass &amp; Volume'!D186/0.001</f>
        <v>250</v>
      </c>
      <c r="R190" s="17">
        <v>667.3</v>
      </c>
      <c r="S190" s="35">
        <f t="shared" si="36"/>
        <v>2.6692</v>
      </c>
      <c r="T190" s="35">
        <f t="shared" si="37"/>
        <v>51.970404984423674</v>
      </c>
      <c r="U190" s="36">
        <f t="shared" si="38"/>
        <v>1.2827172827172828</v>
      </c>
      <c r="V190" s="36">
        <f t="shared" si="39"/>
        <v>0.12385120350109409</v>
      </c>
      <c r="W190" s="36">
        <f t="shared" si="40"/>
        <v>0.63791348838077799</v>
      </c>
      <c r="X190" s="36">
        <f t="shared" si="41"/>
        <v>19.300504939626784</v>
      </c>
      <c r="Y190" s="36">
        <f t="shared" si="42"/>
        <v>0.6510902514554715</v>
      </c>
      <c r="Z190" s="36">
        <f t="shared" si="43"/>
        <v>6.5969234935455714E-2</v>
      </c>
      <c r="AA190" s="36">
        <v>0.5135135135135136</v>
      </c>
      <c r="AB190" s="36">
        <v>2.0813953488372094</v>
      </c>
      <c r="AC190" s="37">
        <v>0.55919003115264798</v>
      </c>
      <c r="AD190" s="37">
        <v>1.57</v>
      </c>
      <c r="AE190" s="36">
        <f t="shared" si="44"/>
        <v>0.15684315684315686</v>
      </c>
      <c r="AF190" s="37">
        <v>2.97</v>
      </c>
      <c r="AG190" s="36">
        <f t="shared" si="45"/>
        <v>0.2967032967032967</v>
      </c>
      <c r="AH190" s="36">
        <v>4.9399999999999995</v>
      </c>
      <c r="AI190" s="36">
        <f t="shared" si="51"/>
        <v>0.49350649350649345</v>
      </c>
      <c r="AJ190" s="37">
        <v>0.40999999999999925</v>
      </c>
      <c r="AK190" s="36">
        <f t="shared" si="46"/>
        <v>3.193146417445477E-2</v>
      </c>
      <c r="AL190" s="17">
        <v>6.44</v>
      </c>
      <c r="AM190" s="36">
        <f t="shared" si="52"/>
        <v>0.50155763239875395</v>
      </c>
      <c r="AN190" s="17">
        <v>6.85</v>
      </c>
      <c r="AO190" s="36">
        <f t="shared" si="53"/>
        <v>0.53348909657320875</v>
      </c>
      <c r="AP190" s="37">
        <v>9.42</v>
      </c>
      <c r="AQ190" s="37">
        <f t="shared" si="47"/>
        <v>0.73364485981308414</v>
      </c>
      <c r="AR190" s="37">
        <v>2.2599999999999998</v>
      </c>
      <c r="AS190" s="37">
        <f t="shared" si="48"/>
        <v>0.17601246105919002</v>
      </c>
    </row>
    <row r="191" spans="1:45" x14ac:dyDescent="0.35">
      <c r="A191" s="32" t="s">
        <v>189</v>
      </c>
      <c r="B191" s="33">
        <v>59.9</v>
      </c>
      <c r="C191" s="33">
        <v>44.1</v>
      </c>
      <c r="D191" s="66">
        <v>19</v>
      </c>
      <c r="E191" s="32">
        <v>8.99</v>
      </c>
      <c r="F191" s="17">
        <v>11.55</v>
      </c>
      <c r="G191" s="32">
        <f t="shared" si="49"/>
        <v>4.6400000000000006</v>
      </c>
      <c r="H191" s="34">
        <v>2.83</v>
      </c>
      <c r="I191" s="17">
        <v>1.81</v>
      </c>
      <c r="J191" s="32">
        <v>69.099999999999994</v>
      </c>
      <c r="K191" s="32">
        <v>37.86</v>
      </c>
      <c r="L191" s="17">
        <v>19</v>
      </c>
      <c r="M191" s="17">
        <v>31.67</v>
      </c>
      <c r="N191" s="17">
        <v>46.61</v>
      </c>
      <c r="O191" s="17">
        <v>28.32</v>
      </c>
      <c r="P191" s="17">
        <f t="shared" si="50"/>
        <v>3.4899999999999949</v>
      </c>
      <c r="Q191" s="17">
        <f>'[1]Modern Mass &amp; Volume'!D187/0.001</f>
        <v>190.0000000000004</v>
      </c>
      <c r="R191" s="17">
        <v>525.79999999999995</v>
      </c>
      <c r="S191" s="35">
        <f t="shared" si="36"/>
        <v>2.7673684210526255</v>
      </c>
      <c r="T191" s="35">
        <f t="shared" si="37"/>
        <v>45.523809523809518</v>
      </c>
      <c r="U191" s="36">
        <f t="shared" si="38"/>
        <v>1.2847608453837598</v>
      </c>
      <c r="V191" s="36">
        <f t="shared" si="39"/>
        <v>0.12463485881207403</v>
      </c>
      <c r="W191" s="36">
        <f t="shared" si="40"/>
        <v>0.66548208928631614</v>
      </c>
      <c r="X191" s="36">
        <f t="shared" si="41"/>
        <v>20.74355426917511</v>
      </c>
      <c r="Y191" s="36">
        <f t="shared" si="42"/>
        <v>0.60579640553850411</v>
      </c>
      <c r="Z191" s="36">
        <f t="shared" si="43"/>
        <v>6.138000885543491E-2</v>
      </c>
      <c r="AA191" s="36">
        <v>0.40763784595580349</v>
      </c>
      <c r="AB191" s="36">
        <v>1.5635359116022098</v>
      </c>
      <c r="AC191" s="37">
        <v>0.52372881355932199</v>
      </c>
      <c r="AD191" s="37">
        <v>1.7400000000000002</v>
      </c>
      <c r="AE191" s="36">
        <f t="shared" si="44"/>
        <v>0.19354838709677422</v>
      </c>
      <c r="AF191" s="37">
        <v>2.9000000000000004</v>
      </c>
      <c r="AG191" s="36">
        <f t="shared" si="45"/>
        <v>0.32258064516129037</v>
      </c>
      <c r="AH191" s="36">
        <v>4.38</v>
      </c>
      <c r="AI191" s="36">
        <f t="shared" si="51"/>
        <v>0.48720800889877641</v>
      </c>
      <c r="AJ191" s="37">
        <v>6.0000000000000497E-2</v>
      </c>
      <c r="AK191" s="36">
        <f t="shared" si="46"/>
        <v>5.1948051948052373E-3</v>
      </c>
      <c r="AL191" s="17">
        <v>6.27</v>
      </c>
      <c r="AM191" s="36">
        <f t="shared" si="52"/>
        <v>0.54285714285714282</v>
      </c>
      <c r="AN191" s="17">
        <v>6.33</v>
      </c>
      <c r="AO191" s="36">
        <f t="shared" si="53"/>
        <v>0.54805194805194801</v>
      </c>
      <c r="AP191" s="37">
        <v>8.64</v>
      </c>
      <c r="AQ191" s="37">
        <f t="shared" si="47"/>
        <v>0.74805194805194808</v>
      </c>
      <c r="AR191" s="37">
        <v>2.0500000000000007</v>
      </c>
      <c r="AS191" s="37">
        <f t="shared" si="48"/>
        <v>0.17748917748917753</v>
      </c>
    </row>
    <row r="192" spans="1:45" x14ac:dyDescent="0.35">
      <c r="A192" s="32" t="s">
        <v>190</v>
      </c>
      <c r="B192" s="33">
        <v>41.4</v>
      </c>
      <c r="C192" s="33">
        <v>31.8</v>
      </c>
      <c r="D192" s="66">
        <v>13.2</v>
      </c>
      <c r="E192" s="32">
        <v>7.99</v>
      </c>
      <c r="F192" s="17">
        <v>10.050000000000001</v>
      </c>
      <c r="G192" s="32">
        <f t="shared" si="49"/>
        <v>3.9699999999999998</v>
      </c>
      <c r="H192" s="34">
        <v>2.2999999999999998</v>
      </c>
      <c r="I192" s="17">
        <v>1.67</v>
      </c>
      <c r="J192" s="32">
        <v>54.51</v>
      </c>
      <c r="K192" s="32">
        <v>31.8</v>
      </c>
      <c r="L192" s="17">
        <v>16.84</v>
      </c>
      <c r="M192" s="17">
        <v>27.79</v>
      </c>
      <c r="N192" s="17">
        <v>35.82</v>
      </c>
      <c r="O192" s="17">
        <v>25.55</v>
      </c>
      <c r="P192" s="17">
        <f t="shared" si="50"/>
        <v>1.8500000000000014</v>
      </c>
      <c r="Q192" s="17">
        <f>'[1]Modern Mass &amp; Volume'!D188/0.001</f>
        <v>99.999999999999645</v>
      </c>
      <c r="R192" s="17">
        <v>342.1</v>
      </c>
      <c r="S192" s="35">
        <f t="shared" si="36"/>
        <v>3.4210000000000123</v>
      </c>
      <c r="T192" s="35">
        <f t="shared" si="37"/>
        <v>34.039800995024876</v>
      </c>
      <c r="U192" s="36">
        <f t="shared" si="38"/>
        <v>1.2578222778473092</v>
      </c>
      <c r="V192" s="36">
        <f t="shared" si="39"/>
        <v>0.1141906873614191</v>
      </c>
      <c r="W192" s="36">
        <f t="shared" si="40"/>
        <v>0.67883361664767516</v>
      </c>
      <c r="X192" s="36">
        <f t="shared" si="41"/>
        <v>18.551458447991195</v>
      </c>
      <c r="Y192" s="36">
        <f t="shared" si="42"/>
        <v>0.67737912087013818</v>
      </c>
      <c r="Z192" s="36">
        <f t="shared" si="43"/>
        <v>6.8632854301168583E-2</v>
      </c>
      <c r="AA192" s="36">
        <v>0.47012841987716358</v>
      </c>
      <c r="AB192" s="36">
        <v>1.3772455089820359</v>
      </c>
      <c r="AC192" s="37">
        <v>0.57905138339920958</v>
      </c>
      <c r="AD192" s="37">
        <v>1.3</v>
      </c>
      <c r="AE192" s="36">
        <f t="shared" si="44"/>
        <v>0.16270337922403003</v>
      </c>
      <c r="AF192" s="37">
        <v>2.12</v>
      </c>
      <c r="AG192" s="36">
        <f t="shared" si="45"/>
        <v>0.26533166458072593</v>
      </c>
      <c r="AH192" s="36">
        <v>3.7300000000000004</v>
      </c>
      <c r="AI192" s="36">
        <f t="shared" si="51"/>
        <v>0.46683354192740928</v>
      </c>
      <c r="AJ192" s="37">
        <v>8.9999999999999858E-2</v>
      </c>
      <c r="AK192" s="36">
        <f t="shared" si="46"/>
        <v>8.9552238805969998E-3</v>
      </c>
      <c r="AL192" s="17">
        <v>5.32</v>
      </c>
      <c r="AM192" s="36">
        <f t="shared" si="52"/>
        <v>0.52935323383084576</v>
      </c>
      <c r="AN192" s="17">
        <v>5.41</v>
      </c>
      <c r="AO192" s="36">
        <f t="shared" si="53"/>
        <v>0.53830845771144276</v>
      </c>
      <c r="AP192" s="37">
        <v>7.7000000000000011</v>
      </c>
      <c r="AQ192" s="37">
        <f t="shared" si="47"/>
        <v>0.76616915422885579</v>
      </c>
      <c r="AR192" s="37">
        <v>1.8399999999999999</v>
      </c>
      <c r="AS192" s="37">
        <f t="shared" si="48"/>
        <v>0.18308457711442783</v>
      </c>
    </row>
    <row r="193" spans="1:45" x14ac:dyDescent="0.35">
      <c r="A193" s="32" t="s">
        <v>191</v>
      </c>
      <c r="B193" s="33">
        <v>56</v>
      </c>
      <c r="C193" s="33">
        <v>43.3</v>
      </c>
      <c r="D193" s="33">
        <v>19.5</v>
      </c>
      <c r="E193" s="32">
        <v>10.02</v>
      </c>
      <c r="F193" s="17">
        <v>12.42</v>
      </c>
      <c r="G193" s="32">
        <f t="shared" si="49"/>
        <v>4.78</v>
      </c>
      <c r="H193" s="34">
        <v>2.89</v>
      </c>
      <c r="I193" s="17">
        <v>1.89</v>
      </c>
      <c r="J193" s="32">
        <v>80.47</v>
      </c>
      <c r="K193" s="32">
        <v>39.17</v>
      </c>
      <c r="L193" s="17">
        <v>24.2</v>
      </c>
      <c r="M193" s="17">
        <v>34.17</v>
      </c>
      <c r="N193" s="17">
        <v>52.01</v>
      </c>
      <c r="O193" s="17">
        <v>30.28</v>
      </c>
      <c r="P193" s="17">
        <f t="shared" si="50"/>
        <v>4.2600000000000051</v>
      </c>
      <c r="Q193" s="17">
        <f>'[1]Modern Mass &amp; Volume'!D189/0.001</f>
        <v>200.00000000000017</v>
      </c>
      <c r="R193" s="17">
        <v>613.9</v>
      </c>
      <c r="S193" s="35">
        <f t="shared" si="36"/>
        <v>3.0694999999999975</v>
      </c>
      <c r="T193" s="35">
        <f t="shared" si="37"/>
        <v>49.428341384863124</v>
      </c>
      <c r="U193" s="36">
        <f t="shared" si="38"/>
        <v>1.2395209580838324</v>
      </c>
      <c r="V193" s="36">
        <f t="shared" si="39"/>
        <v>0.10695187165775404</v>
      </c>
      <c r="W193" s="36">
        <f t="shared" si="40"/>
        <v>0.64661337550342157</v>
      </c>
      <c r="X193" s="36">
        <f t="shared" si="41"/>
        <v>19.066595004349452</v>
      </c>
      <c r="Y193" s="36">
        <f t="shared" si="42"/>
        <v>0.65907785902477845</v>
      </c>
      <c r="Z193" s="36">
        <f t="shared" si="43"/>
        <v>6.6778548788848383E-2</v>
      </c>
      <c r="AA193" s="36">
        <v>0.46529513555085561</v>
      </c>
      <c r="AB193" s="36">
        <v>1.5291005291005293</v>
      </c>
      <c r="AC193" s="37">
        <v>0.63725490196078427</v>
      </c>
      <c r="AD193" s="37">
        <v>1.7199999999999998</v>
      </c>
      <c r="AE193" s="36">
        <f t="shared" si="44"/>
        <v>0.17165668662674649</v>
      </c>
      <c r="AF193" s="37">
        <v>3.09</v>
      </c>
      <c r="AG193" s="36">
        <f t="shared" si="45"/>
        <v>0.30838323353293412</v>
      </c>
      <c r="AH193" s="36">
        <v>4.9800000000000004</v>
      </c>
      <c r="AI193" s="36">
        <f t="shared" si="51"/>
        <v>0.49700598802395218</v>
      </c>
      <c r="AJ193" s="37">
        <v>0.45999999999999996</v>
      </c>
      <c r="AK193" s="36">
        <f t="shared" si="46"/>
        <v>3.7037037037037035E-2</v>
      </c>
      <c r="AL193" s="17">
        <v>6.08</v>
      </c>
      <c r="AM193" s="36">
        <f t="shared" si="52"/>
        <v>0.48953301127214172</v>
      </c>
      <c r="AN193" s="17">
        <v>6.54</v>
      </c>
      <c r="AO193" s="36">
        <f t="shared" si="53"/>
        <v>0.52657004830917875</v>
      </c>
      <c r="AP193" s="37">
        <v>9.26</v>
      </c>
      <c r="AQ193" s="37">
        <f t="shared" si="47"/>
        <v>0.74557165861513686</v>
      </c>
      <c r="AR193" s="37">
        <v>2.3100000000000005</v>
      </c>
      <c r="AS193" s="37">
        <f t="shared" si="48"/>
        <v>0.18599033816425126</v>
      </c>
    </row>
    <row r="194" spans="1:45" x14ac:dyDescent="0.35">
      <c r="A194" s="32" t="s">
        <v>192</v>
      </c>
      <c r="B194" s="39">
        <v>61.5</v>
      </c>
      <c r="C194" s="39">
        <v>45</v>
      </c>
      <c r="D194" s="39">
        <v>13.9</v>
      </c>
      <c r="E194" s="32">
        <v>9.91</v>
      </c>
      <c r="F194" s="17">
        <v>13.13</v>
      </c>
      <c r="G194" s="32">
        <f t="shared" si="49"/>
        <v>5.24</v>
      </c>
      <c r="H194" s="34">
        <v>3.21</v>
      </c>
      <c r="I194" s="17">
        <v>2.0299999999999998</v>
      </c>
      <c r="J194" s="32">
        <v>85</v>
      </c>
      <c r="K194" s="32">
        <v>39.729999999999997</v>
      </c>
      <c r="L194" s="17">
        <v>22.42</v>
      </c>
      <c r="M194" s="17">
        <v>34.74</v>
      </c>
      <c r="N194" s="17">
        <v>59.13</v>
      </c>
      <c r="O194" s="17">
        <v>31.46</v>
      </c>
      <c r="P194" s="17">
        <f t="shared" si="50"/>
        <v>3.4499999999999886</v>
      </c>
      <c r="Q194" s="17">
        <f>'[1]Modern Mass &amp; Volume'!D190/0.001</f>
        <v>200.00000000000017</v>
      </c>
      <c r="R194" s="17">
        <v>730.1</v>
      </c>
      <c r="S194" s="35">
        <f t="shared" si="36"/>
        <v>3.650499999999997</v>
      </c>
      <c r="T194" s="35">
        <f t="shared" si="37"/>
        <v>55.605483625285601</v>
      </c>
      <c r="U194" s="36">
        <f t="shared" si="38"/>
        <v>1.3249243188698285</v>
      </c>
      <c r="V194" s="36">
        <f t="shared" si="39"/>
        <v>0.13975694444444448</v>
      </c>
      <c r="W194" s="36">
        <f t="shared" si="40"/>
        <v>0.65325169480388234</v>
      </c>
      <c r="X194" s="36">
        <f t="shared" si="41"/>
        <v>18.570269411764702</v>
      </c>
      <c r="Y194" s="36">
        <f t="shared" si="42"/>
        <v>0.67669296205245577</v>
      </c>
      <c r="Z194" s="36">
        <f t="shared" si="43"/>
        <v>6.8563331877594377E-2</v>
      </c>
      <c r="AA194" s="36">
        <v>0.37916455268053445</v>
      </c>
      <c r="AB194" s="36">
        <v>1.5812807881773401</v>
      </c>
      <c r="AC194" s="37">
        <v>0.5364341085271318</v>
      </c>
      <c r="AD194" s="37">
        <v>1.46</v>
      </c>
      <c r="AE194" s="36">
        <f t="shared" si="44"/>
        <v>0.14732593340060543</v>
      </c>
      <c r="AF194" s="37">
        <v>3.13</v>
      </c>
      <c r="AG194" s="36">
        <f t="shared" si="45"/>
        <v>0.31584258324924319</v>
      </c>
      <c r="AH194" s="36">
        <v>4.7300000000000004</v>
      </c>
      <c r="AI194" s="36">
        <f t="shared" si="51"/>
        <v>0.47729566094853687</v>
      </c>
      <c r="AJ194" s="59">
        <v>0.33999999999999986</v>
      </c>
      <c r="AK194" s="36">
        <f t="shared" si="46"/>
        <v>2.5894897182025884E-2</v>
      </c>
      <c r="AL194" s="17">
        <v>6.66</v>
      </c>
      <c r="AM194" s="36">
        <f t="shared" si="52"/>
        <v>0.50723533891850725</v>
      </c>
      <c r="AN194" s="60">
        <v>7</v>
      </c>
      <c r="AO194" s="36">
        <f t="shared" si="53"/>
        <v>0.53313023610053312</v>
      </c>
      <c r="AP194" s="37">
        <v>9.4599999999999991</v>
      </c>
      <c r="AQ194" s="37">
        <f t="shared" si="47"/>
        <v>0.72048743335872034</v>
      </c>
      <c r="AR194" s="37">
        <v>3.0100000000000016</v>
      </c>
      <c r="AS194" s="37">
        <f t="shared" si="48"/>
        <v>0.22924600152322935</v>
      </c>
    </row>
    <row r="195" spans="1:45" x14ac:dyDescent="0.35">
      <c r="A195" s="32" t="s">
        <v>193</v>
      </c>
      <c r="B195" s="39">
        <v>71</v>
      </c>
      <c r="C195" s="39">
        <v>53</v>
      </c>
      <c r="D195" s="39">
        <v>17.54</v>
      </c>
      <c r="E195" s="32">
        <v>10.030000000000001</v>
      </c>
      <c r="F195" s="17">
        <v>13.92</v>
      </c>
      <c r="G195" s="32">
        <f t="shared" si="49"/>
        <v>5.83</v>
      </c>
      <c r="H195" s="34">
        <v>3.63</v>
      </c>
      <c r="I195" s="17">
        <v>2.2000000000000002</v>
      </c>
      <c r="J195" s="32">
        <v>90.49</v>
      </c>
      <c r="K195" s="32">
        <v>44.03</v>
      </c>
      <c r="L195" s="17">
        <v>27.65</v>
      </c>
      <c r="M195" s="17">
        <v>36.01</v>
      </c>
      <c r="N195" s="17">
        <v>58.27</v>
      </c>
      <c r="O195" s="17">
        <v>32.1</v>
      </c>
      <c r="P195" s="17">
        <f t="shared" si="50"/>
        <v>4.5699999999999932</v>
      </c>
      <c r="Q195" s="17">
        <f>'[1]Modern Mass &amp; Volume'!D191/0.001</f>
        <v>299.99999999999983</v>
      </c>
      <c r="R195" s="17">
        <v>843</v>
      </c>
      <c r="S195" s="35">
        <f t="shared" si="36"/>
        <v>2.8100000000000014</v>
      </c>
      <c r="T195" s="35">
        <f t="shared" si="37"/>
        <v>60.560344827586206</v>
      </c>
      <c r="U195" s="36">
        <f t="shared" si="38"/>
        <v>1.3878364905284146</v>
      </c>
      <c r="V195" s="36">
        <f t="shared" si="39"/>
        <v>0.16242171189979115</v>
      </c>
      <c r="W195" s="36">
        <f t="shared" si="40"/>
        <v>0.64812745671032868</v>
      </c>
      <c r="X195" s="36">
        <f t="shared" si="41"/>
        <v>21.423813681069735</v>
      </c>
      <c r="Y195" s="36">
        <f t="shared" si="42"/>
        <v>0.58656086173223787</v>
      </c>
      <c r="Z195" s="36">
        <f t="shared" si="43"/>
        <v>5.9431040788979983E-2</v>
      </c>
      <c r="AA195" s="36">
        <v>0.47451518791831127</v>
      </c>
      <c r="AB195" s="36">
        <v>1.65</v>
      </c>
      <c r="AC195" s="37">
        <v>0.59459459459459463</v>
      </c>
      <c r="AD195" s="37">
        <v>1.37</v>
      </c>
      <c r="AE195" s="36">
        <f t="shared" si="44"/>
        <v>0.1365902293120638</v>
      </c>
      <c r="AF195" s="37">
        <v>3.01</v>
      </c>
      <c r="AG195" s="36">
        <f t="shared" si="45"/>
        <v>0.30009970089730803</v>
      </c>
      <c r="AH195" s="36">
        <v>5.1400000000000006</v>
      </c>
      <c r="AI195" s="36">
        <f t="shared" si="51"/>
        <v>0.51246261216350952</v>
      </c>
      <c r="AJ195" s="37">
        <v>0.74000000000000021</v>
      </c>
      <c r="AK195" s="36">
        <f t="shared" si="46"/>
        <v>5.3160919540229903E-2</v>
      </c>
      <c r="AL195" s="17">
        <v>6.72</v>
      </c>
      <c r="AM195" s="36">
        <f t="shared" si="52"/>
        <v>0.48275862068965514</v>
      </c>
      <c r="AN195" s="17">
        <v>7.46</v>
      </c>
      <c r="AO195" s="36">
        <f t="shared" si="53"/>
        <v>0.53591954022988508</v>
      </c>
      <c r="AP195" s="37">
        <v>10.059999999999999</v>
      </c>
      <c r="AQ195" s="37">
        <f t="shared" si="47"/>
        <v>0.72270114942528729</v>
      </c>
      <c r="AR195" s="37">
        <v>2.8900000000000006</v>
      </c>
      <c r="AS195" s="37">
        <f t="shared" si="48"/>
        <v>0.20761494252873566</v>
      </c>
    </row>
    <row r="196" spans="1:45" x14ac:dyDescent="0.35">
      <c r="A196" s="32" t="s">
        <v>194</v>
      </c>
      <c r="B196" s="39">
        <v>70.5</v>
      </c>
      <c r="C196" s="39">
        <v>51.5</v>
      </c>
      <c r="D196" s="39">
        <v>15.62</v>
      </c>
      <c r="E196" s="32">
        <v>10.959999999999999</v>
      </c>
      <c r="F196" s="17">
        <v>13.13</v>
      </c>
      <c r="G196" s="32">
        <f t="shared" si="49"/>
        <v>5.86</v>
      </c>
      <c r="H196" s="34">
        <v>3.45</v>
      </c>
      <c r="I196" s="17">
        <v>2.41</v>
      </c>
      <c r="J196" s="32">
        <v>91.77</v>
      </c>
      <c r="K196" s="32">
        <v>42.85</v>
      </c>
      <c r="L196" s="17">
        <v>24.26</v>
      </c>
      <c r="M196" s="17">
        <v>36.54</v>
      </c>
      <c r="N196" s="17">
        <v>63.74</v>
      </c>
      <c r="O196" s="17">
        <v>34.22</v>
      </c>
      <c r="P196" s="17">
        <f t="shared" si="50"/>
        <v>3.769999999999996</v>
      </c>
      <c r="Q196" s="17">
        <f>'[1]Modern Mass &amp; Volume'!D192/0.001</f>
        <v>299.99999999999983</v>
      </c>
      <c r="R196" s="17">
        <v>836.6</v>
      </c>
      <c r="S196" s="35">
        <f t="shared" si="36"/>
        <v>2.7886666666666682</v>
      </c>
      <c r="T196" s="35">
        <f t="shared" si="37"/>
        <v>63.716679360243717</v>
      </c>
      <c r="U196" s="36">
        <f t="shared" si="38"/>
        <v>1.1979927007299271</v>
      </c>
      <c r="V196" s="36">
        <f t="shared" si="39"/>
        <v>9.0078870900788782E-2</v>
      </c>
      <c r="W196" s="36">
        <f t="shared" si="40"/>
        <v>0.63771326599251732</v>
      </c>
      <c r="X196" s="36">
        <f t="shared" si="41"/>
        <v>20.007872943227635</v>
      </c>
      <c r="Y196" s="36">
        <f t="shared" si="42"/>
        <v>0.62807129223662428</v>
      </c>
      <c r="Z196" s="36">
        <f t="shared" si="43"/>
        <v>6.3636926741187413E-2</v>
      </c>
      <c r="AA196" s="36">
        <v>0.38060872293693132</v>
      </c>
      <c r="AB196" s="36">
        <v>1.4315352697095436</v>
      </c>
      <c r="AC196" s="37">
        <v>0.49931600547195626</v>
      </c>
      <c r="AD196" s="37">
        <v>2.2599999999999998</v>
      </c>
      <c r="AE196" s="36">
        <f t="shared" si="44"/>
        <v>0.20620437956204379</v>
      </c>
      <c r="AF196" s="37">
        <v>3.24</v>
      </c>
      <c r="AG196" s="36">
        <f t="shared" si="45"/>
        <v>0.29562043795620441</v>
      </c>
      <c r="AH196" s="36">
        <v>5.34</v>
      </c>
      <c r="AI196" s="36">
        <f t="shared" si="51"/>
        <v>0.48722627737226282</v>
      </c>
      <c r="AJ196" s="59">
        <v>0.13999999999999968</v>
      </c>
      <c r="AK196" s="36">
        <f t="shared" si="46"/>
        <v>1.0662604722010638E-2</v>
      </c>
      <c r="AL196" s="17">
        <v>6.98</v>
      </c>
      <c r="AM196" s="36">
        <f t="shared" si="52"/>
        <v>0.53160700685453166</v>
      </c>
      <c r="AN196" s="60">
        <v>7.12</v>
      </c>
      <c r="AO196" s="36">
        <f t="shared" si="53"/>
        <v>0.5422696115765423</v>
      </c>
      <c r="AP196" s="37">
        <v>10.14</v>
      </c>
      <c r="AQ196" s="37">
        <f t="shared" si="47"/>
        <v>0.7722772277227723</v>
      </c>
      <c r="AR196" s="37">
        <v>2.2000000000000011</v>
      </c>
      <c r="AS196" s="37">
        <f t="shared" si="48"/>
        <v>0.16755521706016763</v>
      </c>
    </row>
    <row r="197" spans="1:45" x14ac:dyDescent="0.35">
      <c r="A197" s="32" t="s">
        <v>195</v>
      </c>
      <c r="B197" s="39">
        <v>72</v>
      </c>
      <c r="C197" s="39">
        <v>53</v>
      </c>
      <c r="D197" s="39">
        <v>16.14</v>
      </c>
      <c r="E197" s="32">
        <v>9.8000000000000007</v>
      </c>
      <c r="F197" s="17">
        <v>13.97</v>
      </c>
      <c r="G197" s="32">
        <f t="shared" si="49"/>
        <v>5.6</v>
      </c>
      <c r="H197" s="34">
        <v>3.3</v>
      </c>
      <c r="I197" s="17">
        <v>2.2999999999999998</v>
      </c>
      <c r="J197" s="32">
        <v>89.55</v>
      </c>
      <c r="K197" s="32">
        <v>42.53</v>
      </c>
      <c r="L197" s="17">
        <v>23.87</v>
      </c>
      <c r="M197" s="17">
        <v>35.9</v>
      </c>
      <c r="N197" s="17">
        <v>61.5</v>
      </c>
      <c r="O197" s="17">
        <v>32.159999999999997</v>
      </c>
      <c r="P197" s="17">
        <f t="shared" si="50"/>
        <v>4.1799999999999926</v>
      </c>
      <c r="Q197" s="17">
        <f>'[1]Modern Mass &amp; Volume'!D193/0.001</f>
        <v>299.99999999999983</v>
      </c>
      <c r="R197" s="17">
        <v>800.9</v>
      </c>
      <c r="S197" s="35">
        <f t="shared" si="36"/>
        <v>2.669666666666668</v>
      </c>
      <c r="T197" s="35">
        <f t="shared" si="37"/>
        <v>57.329992841803865</v>
      </c>
      <c r="U197" s="36">
        <f t="shared" si="38"/>
        <v>1.4255102040816325</v>
      </c>
      <c r="V197" s="36">
        <f t="shared" si="39"/>
        <v>0.1754312158182583</v>
      </c>
      <c r="W197" s="36">
        <f t="shared" si="40"/>
        <v>0.65409843250113209</v>
      </c>
      <c r="X197" s="36">
        <f t="shared" si="41"/>
        <v>20.198781686208825</v>
      </c>
      <c r="Y197" s="36">
        <f t="shared" si="42"/>
        <v>0.62213507772793775</v>
      </c>
      <c r="Z197" s="36">
        <f t="shared" si="43"/>
        <v>6.3035462460812472E-2</v>
      </c>
      <c r="AA197" s="36">
        <v>0.388130081300813</v>
      </c>
      <c r="AB197" s="36">
        <v>1.4347826086956521</v>
      </c>
      <c r="AC197" s="37">
        <v>0.54088050314465408</v>
      </c>
      <c r="AD197" s="37">
        <v>1.3</v>
      </c>
      <c r="AE197" s="36">
        <f t="shared" si="44"/>
        <v>0.1326530612244898</v>
      </c>
      <c r="AF197" s="37">
        <v>3.05</v>
      </c>
      <c r="AG197" s="36">
        <f t="shared" si="45"/>
        <v>0.31122448979591832</v>
      </c>
      <c r="AH197" s="36">
        <v>4.6399999999999997</v>
      </c>
      <c r="AI197" s="36">
        <f t="shared" si="51"/>
        <v>0.473469387755102</v>
      </c>
      <c r="AJ197" s="59">
        <v>1.2299999999999995</v>
      </c>
      <c r="AK197" s="36">
        <f t="shared" si="46"/>
        <v>8.8045812455261233E-2</v>
      </c>
      <c r="AL197" s="17">
        <v>7.61</v>
      </c>
      <c r="AM197" s="36">
        <f t="shared" si="52"/>
        <v>0.54473872584108807</v>
      </c>
      <c r="AN197" s="60">
        <v>8.84</v>
      </c>
      <c r="AO197" s="36">
        <f t="shared" si="53"/>
        <v>0.63278453829634929</v>
      </c>
      <c r="AP197" s="37">
        <v>10.69</v>
      </c>
      <c r="AQ197" s="37">
        <f t="shared" si="47"/>
        <v>0.7652111667859699</v>
      </c>
      <c r="AR197" s="37">
        <v>2.4000000000000004</v>
      </c>
      <c r="AS197" s="37">
        <f t="shared" si="48"/>
        <v>0.17179670722977811</v>
      </c>
    </row>
    <row r="198" spans="1:45" x14ac:dyDescent="0.35">
      <c r="A198" s="32" t="s">
        <v>196</v>
      </c>
      <c r="B198" s="39">
        <v>78</v>
      </c>
      <c r="C198" s="39">
        <v>60.5</v>
      </c>
      <c r="D198" s="39">
        <v>17.93</v>
      </c>
      <c r="E198" s="32">
        <v>10.88</v>
      </c>
      <c r="F198" s="17">
        <v>15.21</v>
      </c>
      <c r="G198" s="32">
        <f t="shared" si="49"/>
        <v>7.2200000000000006</v>
      </c>
      <c r="H198" s="34">
        <v>4.75</v>
      </c>
      <c r="I198" s="17">
        <v>2.4700000000000002</v>
      </c>
      <c r="J198" s="32">
        <v>109.07</v>
      </c>
      <c r="K198" s="32">
        <v>46.53</v>
      </c>
      <c r="L198" s="17">
        <v>34.99</v>
      </c>
      <c r="M198" s="17">
        <v>43.04</v>
      </c>
      <c r="N198" s="17">
        <v>68.69</v>
      </c>
      <c r="O198" s="17">
        <v>37.78</v>
      </c>
      <c r="P198" s="17">
        <f t="shared" si="50"/>
        <v>5.3899999999999864</v>
      </c>
      <c r="Q198" s="17">
        <f>'[1]Modern Mass &amp; Volume'!D194/0.001</f>
        <v>500</v>
      </c>
      <c r="R198" s="17">
        <v>1282.0999999999999</v>
      </c>
      <c r="S198" s="35">
        <f t="shared" si="36"/>
        <v>2.5642</v>
      </c>
      <c r="T198" s="35">
        <f t="shared" si="37"/>
        <v>84.293228139381981</v>
      </c>
      <c r="U198" s="36">
        <f t="shared" si="38"/>
        <v>1.3979779411764706</v>
      </c>
      <c r="V198" s="36">
        <f t="shared" si="39"/>
        <v>0.16596397087006515</v>
      </c>
      <c r="W198" s="36">
        <f t="shared" si="40"/>
        <v>0.65909376571141265</v>
      </c>
      <c r="X198" s="36">
        <f t="shared" si="41"/>
        <v>19.850012835793528</v>
      </c>
      <c r="Y198" s="36">
        <f t="shared" si="42"/>
        <v>0.63306612032509635</v>
      </c>
      <c r="Z198" s="36">
        <f t="shared" si="43"/>
        <v>6.4143008635201393E-2</v>
      </c>
      <c r="AA198" s="36">
        <v>0.50939001310234389</v>
      </c>
      <c r="AB198" s="36">
        <v>1.9230769230769229</v>
      </c>
      <c r="AC198" s="37">
        <v>0.57681159420289851</v>
      </c>
      <c r="AD198" s="37">
        <v>2.54</v>
      </c>
      <c r="AE198" s="36">
        <f t="shared" si="44"/>
        <v>0.23345588235294115</v>
      </c>
      <c r="AF198" s="37">
        <v>3.19</v>
      </c>
      <c r="AG198" s="36">
        <f t="shared" si="45"/>
        <v>0.29319852941176466</v>
      </c>
      <c r="AH198" s="36">
        <v>5.42</v>
      </c>
      <c r="AI198" s="36">
        <f t="shared" si="51"/>
        <v>0.4981617647058823</v>
      </c>
      <c r="AJ198" s="59">
        <v>0.19000000000000128</v>
      </c>
      <c r="AK198" s="36">
        <f t="shared" si="46"/>
        <v>1.2491781722551037E-2</v>
      </c>
      <c r="AL198" s="17">
        <v>8.4499999999999993</v>
      </c>
      <c r="AM198" s="36">
        <f t="shared" si="52"/>
        <v>0.55555555555555547</v>
      </c>
      <c r="AN198" s="60">
        <v>8.64</v>
      </c>
      <c r="AO198" s="36">
        <f t="shared" si="53"/>
        <v>0.56804733727810652</v>
      </c>
      <c r="AP198" s="37">
        <v>11.8</v>
      </c>
      <c r="AQ198" s="37">
        <f t="shared" si="47"/>
        <v>0.77580539119000658</v>
      </c>
      <c r="AR198" s="37">
        <v>2.2800000000000011</v>
      </c>
      <c r="AS198" s="37">
        <f t="shared" si="48"/>
        <v>0.14990138067061151</v>
      </c>
    </row>
    <row r="199" spans="1:45" x14ac:dyDescent="0.35">
      <c r="A199" s="32" t="s">
        <v>197</v>
      </c>
      <c r="B199" s="39">
        <v>76.5</v>
      </c>
      <c r="C199" s="39">
        <v>57.5</v>
      </c>
      <c r="D199" s="39">
        <v>18.68</v>
      </c>
      <c r="E199" s="32">
        <v>11.11</v>
      </c>
      <c r="F199" s="17">
        <v>15.59</v>
      </c>
      <c r="G199" s="32">
        <f t="shared" si="49"/>
        <v>6.84</v>
      </c>
      <c r="H199" s="34">
        <v>4.4000000000000004</v>
      </c>
      <c r="I199" s="17">
        <v>2.44</v>
      </c>
      <c r="J199" s="32">
        <v>113.85</v>
      </c>
      <c r="K199" s="32">
        <v>48.27</v>
      </c>
      <c r="L199" s="17">
        <v>27.28</v>
      </c>
      <c r="M199" s="17">
        <v>39.26</v>
      </c>
      <c r="N199" s="17">
        <v>81.45</v>
      </c>
      <c r="O199" s="17">
        <v>36.6</v>
      </c>
      <c r="P199" s="17">
        <f t="shared" si="50"/>
        <v>5.1199999999999903</v>
      </c>
      <c r="Q199" s="17">
        <f>'[1]Modern Mass &amp; Volume'!D195/0.001</f>
        <v>500</v>
      </c>
      <c r="R199" s="17">
        <v>1210.9000000000001</v>
      </c>
      <c r="S199" s="35">
        <f t="shared" ref="S199:S222" si="54">(R199/Q199)</f>
        <v>2.4218000000000002</v>
      </c>
      <c r="T199" s="35">
        <f t="shared" ref="T199:T222" si="55">R199/F199</f>
        <v>77.671584348941636</v>
      </c>
      <c r="U199" s="36">
        <f t="shared" ref="U199:U222" si="56">F199/E199</f>
        <v>1.4032403240324034</v>
      </c>
      <c r="V199" s="36">
        <f t="shared" ref="V199:V222" si="57">(F199-E199)/(F199+E199)</f>
        <v>0.16779026217228465</v>
      </c>
      <c r="W199" s="36">
        <f t="shared" ref="W199:W222" si="58">J199/(F199*E199)</f>
        <v>0.65731396744549375</v>
      </c>
      <c r="X199" s="36">
        <f t="shared" ref="X199:X222" si="59">(K199^2)/J199</f>
        <v>20.465462450592888</v>
      </c>
      <c r="Y199" s="36">
        <f t="shared" ref="Y199:Y222" si="60">4*PI()*J199/(K199^2)</f>
        <v>0.61402817770165374</v>
      </c>
      <c r="Z199" s="36">
        <f t="shared" ref="Z199:Z222" si="61">(4*J199)/(PI()*(K199^2))</f>
        <v>6.2214061754479279E-2</v>
      </c>
      <c r="AA199" s="36">
        <v>0.33492940454266423</v>
      </c>
      <c r="AB199" s="36">
        <v>1.8032786885245904</v>
      </c>
      <c r="AC199" s="37">
        <v>0.48331108144192259</v>
      </c>
      <c r="AD199" s="37">
        <v>1.3800000000000001</v>
      </c>
      <c r="AE199" s="36">
        <f t="shared" ref="AE199:AE222" si="62">AD199/E199</f>
        <v>0.12421242124212423</v>
      </c>
      <c r="AF199" s="37">
        <v>3.35</v>
      </c>
      <c r="AG199" s="36">
        <f t="shared" ref="AG199:AG222" si="63">AF199/E199</f>
        <v>0.30153015301530156</v>
      </c>
      <c r="AH199" s="36">
        <v>4.8499999999999996</v>
      </c>
      <c r="AI199" s="36">
        <f t="shared" si="51"/>
        <v>0.43654365436543652</v>
      </c>
      <c r="AJ199" s="59">
        <v>2.25</v>
      </c>
      <c r="AK199" s="36">
        <f t="shared" ref="AK199:AK222" si="64">AJ199/F199</f>
        <v>0.14432328415651058</v>
      </c>
      <c r="AL199" s="17">
        <v>8.18</v>
      </c>
      <c r="AM199" s="36">
        <f t="shared" si="52"/>
        <v>0.52469531751122511</v>
      </c>
      <c r="AN199" s="60">
        <v>10.43</v>
      </c>
      <c r="AO199" s="36">
        <f t="shared" si="53"/>
        <v>0.66901860166773575</v>
      </c>
      <c r="AP199" s="37">
        <v>11.780000000000001</v>
      </c>
      <c r="AQ199" s="37">
        <f t="shared" ref="AQ199:AQ222" si="65">AP199/F199</f>
        <v>0.75561257216164213</v>
      </c>
      <c r="AR199" s="37">
        <v>2.7899999999999991</v>
      </c>
      <c r="AS199" s="37">
        <f t="shared" ref="AS199:AS222" si="66">AR199/F199</f>
        <v>0.17896087235407307</v>
      </c>
    </row>
    <row r="200" spans="1:45" x14ac:dyDescent="0.35">
      <c r="A200" s="32" t="s">
        <v>198</v>
      </c>
      <c r="B200" s="39">
        <v>61</v>
      </c>
      <c r="C200" s="39">
        <v>44.2</v>
      </c>
      <c r="D200" s="39">
        <v>12.04</v>
      </c>
      <c r="E200" s="32">
        <v>9.65</v>
      </c>
      <c r="F200" s="17">
        <v>13.06</v>
      </c>
      <c r="G200" s="32">
        <f t="shared" ref="G200:G222" si="67">H200+I200</f>
        <v>5.4399999999999995</v>
      </c>
      <c r="H200" s="34">
        <v>3.34</v>
      </c>
      <c r="I200" s="17">
        <v>2.1</v>
      </c>
      <c r="J200" s="32">
        <v>83.5</v>
      </c>
      <c r="K200" s="32">
        <v>39.86</v>
      </c>
      <c r="L200" s="17">
        <v>22.42</v>
      </c>
      <c r="M200" s="17">
        <v>34.840000000000003</v>
      </c>
      <c r="N200" s="17">
        <v>56.67</v>
      </c>
      <c r="O200" s="17">
        <v>30.87</v>
      </c>
      <c r="P200" s="17">
        <f t="shared" ref="P200:P222" si="68">J200-(L200+N200)</f>
        <v>4.4099999999999966</v>
      </c>
      <c r="Q200" s="17">
        <f>'[1]Modern Mass &amp; Volume'!D196/0.001</f>
        <v>200.00000000000017</v>
      </c>
      <c r="R200" s="17">
        <v>717.8</v>
      </c>
      <c r="S200" s="35">
        <f t="shared" si="54"/>
        <v>3.5889999999999969</v>
      </c>
      <c r="T200" s="35">
        <f t="shared" si="55"/>
        <v>54.961715160796317</v>
      </c>
      <c r="U200" s="36">
        <f t="shared" si="56"/>
        <v>1.3533678756476684</v>
      </c>
      <c r="V200" s="36">
        <f t="shared" si="57"/>
        <v>0.15015411712901805</v>
      </c>
      <c r="W200" s="36">
        <f t="shared" si="58"/>
        <v>0.66254592197034012</v>
      </c>
      <c r="X200" s="36">
        <f t="shared" si="59"/>
        <v>19.027779640718563</v>
      </c>
      <c r="Y200" s="36">
        <f t="shared" si="60"/>
        <v>0.66042233259143512</v>
      </c>
      <c r="Z200" s="36">
        <f t="shared" si="61"/>
        <v>6.6914772441997866E-2</v>
      </c>
      <c r="AA200" s="36">
        <v>0.39562378683606847</v>
      </c>
      <c r="AB200" s="36">
        <v>1.5904761904761904</v>
      </c>
      <c r="AC200" s="37">
        <v>0.56401944894651546</v>
      </c>
      <c r="AD200" s="37">
        <v>1.73</v>
      </c>
      <c r="AE200" s="36">
        <f t="shared" si="62"/>
        <v>0.17927461139896372</v>
      </c>
      <c r="AF200" s="37">
        <v>3.35</v>
      </c>
      <c r="AG200" s="36">
        <f t="shared" si="63"/>
        <v>0.34715025906735753</v>
      </c>
      <c r="AH200" s="36">
        <v>4.8100000000000005</v>
      </c>
      <c r="AI200" s="36">
        <f t="shared" ref="AI200:AI222" si="69">AH200/E200</f>
        <v>0.49844559585492232</v>
      </c>
      <c r="AJ200" s="59">
        <v>0.66000000000000014</v>
      </c>
      <c r="AK200" s="36">
        <f t="shared" si="64"/>
        <v>5.0535987748851464E-2</v>
      </c>
      <c r="AL200" s="17">
        <v>6.92</v>
      </c>
      <c r="AM200" s="36">
        <f t="shared" ref="AM200:AM222" si="70">(AL200/F200)</f>
        <v>0.52986217457886675</v>
      </c>
      <c r="AN200" s="60">
        <v>7.58</v>
      </c>
      <c r="AO200" s="36">
        <f t="shared" ref="AO200:AO222" si="71">(AN200/F200)</f>
        <v>0.58039816232771824</v>
      </c>
      <c r="AP200" s="37">
        <v>9.9699999999999989</v>
      </c>
      <c r="AQ200" s="37">
        <f t="shared" si="65"/>
        <v>0.76339969372128624</v>
      </c>
      <c r="AR200" s="37">
        <v>2.2800000000000011</v>
      </c>
      <c r="AS200" s="37">
        <f t="shared" si="66"/>
        <v>0.17457886676875964</v>
      </c>
    </row>
    <row r="201" spans="1:45" x14ac:dyDescent="0.35">
      <c r="A201" s="32" t="s">
        <v>199</v>
      </c>
      <c r="B201" s="39">
        <v>31</v>
      </c>
      <c r="C201" s="39">
        <v>24</v>
      </c>
      <c r="D201" s="39">
        <v>6.54</v>
      </c>
      <c r="E201" s="32">
        <v>7.17</v>
      </c>
      <c r="F201" s="17">
        <v>9.4499999999999993</v>
      </c>
      <c r="G201" s="32">
        <f t="shared" si="67"/>
        <v>3.66</v>
      </c>
      <c r="H201" s="34">
        <v>2.04</v>
      </c>
      <c r="I201" s="17">
        <v>1.62</v>
      </c>
      <c r="J201" s="32">
        <v>44.57</v>
      </c>
      <c r="K201" s="32">
        <v>30.79</v>
      </c>
      <c r="L201" s="17">
        <v>13.59</v>
      </c>
      <c r="M201" s="17">
        <v>24.69</v>
      </c>
      <c r="N201" s="17">
        <v>29.3</v>
      </c>
      <c r="O201" s="17">
        <v>22.17</v>
      </c>
      <c r="P201" s="17">
        <f t="shared" si="68"/>
        <v>1.6799999999999997</v>
      </c>
      <c r="Q201" s="17">
        <f>'[1]Modern Mass &amp; Volume'!D197/0.001</f>
        <v>99.999999999999645</v>
      </c>
      <c r="R201" s="17">
        <v>253.2</v>
      </c>
      <c r="S201" s="35">
        <f t="shared" si="54"/>
        <v>2.5320000000000089</v>
      </c>
      <c r="T201" s="35">
        <f t="shared" si="55"/>
        <v>26.793650793650794</v>
      </c>
      <c r="U201" s="36">
        <f t="shared" si="56"/>
        <v>1.3179916317991631</v>
      </c>
      <c r="V201" s="36">
        <f t="shared" si="57"/>
        <v>0.13718411552346568</v>
      </c>
      <c r="W201" s="36">
        <f t="shared" si="58"/>
        <v>0.65779666895427014</v>
      </c>
      <c r="X201" s="36">
        <f t="shared" si="59"/>
        <v>21.270453219654474</v>
      </c>
      <c r="Y201" s="36">
        <f t="shared" si="60"/>
        <v>0.59078997915980025</v>
      </c>
      <c r="Z201" s="36">
        <f t="shared" si="61"/>
        <v>5.9859539972503019E-2</v>
      </c>
      <c r="AA201" s="36">
        <v>0.46382252559726961</v>
      </c>
      <c r="AB201" s="36">
        <v>1.2592592592592593</v>
      </c>
      <c r="AC201" s="37">
        <v>0.56209150326797386</v>
      </c>
      <c r="AD201" s="37">
        <v>0.83000000000000007</v>
      </c>
      <c r="AE201" s="36">
        <f t="shared" si="62"/>
        <v>0.11576011157601117</v>
      </c>
      <c r="AF201" s="37">
        <v>2.3200000000000003</v>
      </c>
      <c r="AG201" s="36">
        <f t="shared" si="63"/>
        <v>0.3235704323570433</v>
      </c>
      <c r="AH201" s="36">
        <v>3.6</v>
      </c>
      <c r="AI201" s="36">
        <f t="shared" si="69"/>
        <v>0.502092050209205</v>
      </c>
      <c r="AJ201" s="37">
        <v>0.5</v>
      </c>
      <c r="AK201" s="36">
        <f t="shared" si="64"/>
        <v>5.2910052910052914E-2</v>
      </c>
      <c r="AL201" s="17">
        <v>4.74</v>
      </c>
      <c r="AM201" s="36">
        <f t="shared" si="70"/>
        <v>0.50158730158730169</v>
      </c>
      <c r="AN201" s="17">
        <v>5.24</v>
      </c>
      <c r="AO201" s="36">
        <f t="shared" si="71"/>
        <v>0.5544973544973546</v>
      </c>
      <c r="AP201" s="37">
        <v>7.03</v>
      </c>
      <c r="AQ201" s="37">
        <f t="shared" si="65"/>
        <v>0.74391534391534397</v>
      </c>
      <c r="AR201" s="37">
        <v>1.7099999999999991</v>
      </c>
      <c r="AS201" s="37">
        <f t="shared" si="66"/>
        <v>0.18095238095238086</v>
      </c>
    </row>
    <row r="202" spans="1:45" x14ac:dyDescent="0.35">
      <c r="A202" s="32" t="s">
        <v>200</v>
      </c>
      <c r="B202" s="39">
        <v>38</v>
      </c>
      <c r="C202" s="39">
        <v>28.8</v>
      </c>
      <c r="D202" s="39">
        <v>7.6</v>
      </c>
      <c r="E202" s="32">
        <v>8.14</v>
      </c>
      <c r="F202" s="17">
        <v>10.23</v>
      </c>
      <c r="G202" s="32">
        <f t="shared" si="67"/>
        <v>3.9699999999999998</v>
      </c>
      <c r="H202" s="34">
        <v>2.36</v>
      </c>
      <c r="I202" s="17">
        <v>1.61</v>
      </c>
      <c r="J202" s="32">
        <v>54.99</v>
      </c>
      <c r="K202" s="32">
        <v>31.08</v>
      </c>
      <c r="L202" s="17">
        <v>17.45</v>
      </c>
      <c r="M202" s="17">
        <v>27.48</v>
      </c>
      <c r="N202" s="17">
        <v>35.44</v>
      </c>
      <c r="O202" s="17">
        <v>25.63</v>
      </c>
      <c r="P202" s="17">
        <f t="shared" si="68"/>
        <v>2.1000000000000014</v>
      </c>
      <c r="Q202" s="17">
        <f>'[1]Modern Mass &amp; Volume'!D198/0.001</f>
        <v>99.999999999999645</v>
      </c>
      <c r="R202" s="17">
        <v>346.7</v>
      </c>
      <c r="S202" s="35">
        <f t="shared" si="54"/>
        <v>3.4670000000000121</v>
      </c>
      <c r="T202" s="35">
        <f t="shared" si="55"/>
        <v>33.890518084066471</v>
      </c>
      <c r="U202" s="36">
        <f t="shared" si="56"/>
        <v>1.2567567567567568</v>
      </c>
      <c r="V202" s="36">
        <f t="shared" si="57"/>
        <v>0.11377245508982034</v>
      </c>
      <c r="W202" s="36">
        <f t="shared" si="58"/>
        <v>0.66036444335564559</v>
      </c>
      <c r="X202" s="36">
        <f t="shared" si="59"/>
        <v>17.566219312602289</v>
      </c>
      <c r="Y202" s="36">
        <f t="shared" si="60"/>
        <v>0.71537138360465846</v>
      </c>
      <c r="Z202" s="36">
        <f t="shared" si="61"/>
        <v>7.248227533068087E-2</v>
      </c>
      <c r="AA202" s="36">
        <v>0.49238148984198649</v>
      </c>
      <c r="AB202" s="36">
        <v>1.4658385093167701</v>
      </c>
      <c r="AC202" s="37">
        <v>0.52434456928838946</v>
      </c>
      <c r="AD202" s="37">
        <v>1.3199999999999998</v>
      </c>
      <c r="AE202" s="36">
        <f t="shared" si="62"/>
        <v>0.16216216216216214</v>
      </c>
      <c r="AF202" s="37">
        <v>2.12</v>
      </c>
      <c r="AG202" s="36">
        <f t="shared" si="63"/>
        <v>0.26044226044226043</v>
      </c>
      <c r="AH202" s="36">
        <v>3.75</v>
      </c>
      <c r="AI202" s="36">
        <f t="shared" si="69"/>
        <v>0.46068796068796064</v>
      </c>
      <c r="AJ202" s="37">
        <v>0.36000000000000032</v>
      </c>
      <c r="AK202" s="36">
        <f t="shared" si="64"/>
        <v>3.5190615835777157E-2</v>
      </c>
      <c r="AL202" s="17">
        <v>5.29</v>
      </c>
      <c r="AM202" s="36">
        <f t="shared" si="70"/>
        <v>0.51710654936461387</v>
      </c>
      <c r="AN202" s="17">
        <v>5.65</v>
      </c>
      <c r="AO202" s="36">
        <f t="shared" si="71"/>
        <v>0.55229716520039107</v>
      </c>
      <c r="AP202" s="37">
        <v>7.77</v>
      </c>
      <c r="AQ202" s="37">
        <f t="shared" si="65"/>
        <v>0.75953079178885619</v>
      </c>
      <c r="AR202" s="37">
        <v>1.9600000000000009</v>
      </c>
      <c r="AS202" s="37">
        <f t="shared" si="66"/>
        <v>0.19159335288367554</v>
      </c>
    </row>
    <row r="203" spans="1:45" x14ac:dyDescent="0.35">
      <c r="A203" s="32" t="s">
        <v>201</v>
      </c>
      <c r="B203" s="39">
        <v>36.799999999999997</v>
      </c>
      <c r="C203" s="39">
        <v>26.7</v>
      </c>
      <c r="D203" s="39">
        <v>7.75</v>
      </c>
      <c r="E203" s="32">
        <v>7.76</v>
      </c>
      <c r="F203" s="17">
        <v>10.06</v>
      </c>
      <c r="G203" s="32">
        <f t="shared" si="67"/>
        <v>3.9400000000000004</v>
      </c>
      <c r="H203" s="34">
        <v>2.4500000000000002</v>
      </c>
      <c r="I203" s="17">
        <v>1.49</v>
      </c>
      <c r="J203" s="32">
        <v>51.08</v>
      </c>
      <c r="K203" s="32">
        <v>31.09</v>
      </c>
      <c r="L203" s="17">
        <v>17.079999999999998</v>
      </c>
      <c r="M203" s="17">
        <v>26.32</v>
      </c>
      <c r="N203" s="17">
        <v>32.299999999999997</v>
      </c>
      <c r="O203" s="17">
        <v>24.04</v>
      </c>
      <c r="P203" s="17">
        <f t="shared" si="68"/>
        <v>1.7000000000000028</v>
      </c>
      <c r="Q203" s="17">
        <f>'[1]Modern Mass &amp; Volume'!D199/0.001</f>
        <v>99.999999999999645</v>
      </c>
      <c r="R203" s="17">
        <v>300.39999999999998</v>
      </c>
      <c r="S203" s="35">
        <f t="shared" si="54"/>
        <v>3.0040000000000107</v>
      </c>
      <c r="T203" s="35">
        <f t="shared" si="55"/>
        <v>29.86083499005964</v>
      </c>
      <c r="U203" s="36">
        <f t="shared" si="56"/>
        <v>1.2963917525773196</v>
      </c>
      <c r="V203" s="36">
        <f t="shared" si="57"/>
        <v>0.12906846240179579</v>
      </c>
      <c r="W203" s="36">
        <f t="shared" si="58"/>
        <v>0.65432149371810366</v>
      </c>
      <c r="X203" s="36">
        <f t="shared" si="59"/>
        <v>18.923024667188724</v>
      </c>
      <c r="Y203" s="36">
        <f t="shared" si="60"/>
        <v>0.66407832972645375</v>
      </c>
      <c r="Z203" s="36">
        <f t="shared" si="61"/>
        <v>6.7285202399110969E-2</v>
      </c>
      <c r="AA203" s="36">
        <v>0.52879256965944277</v>
      </c>
      <c r="AB203" s="36">
        <v>1.644295302013423</v>
      </c>
      <c r="AC203" s="37">
        <v>0.49518304431599225</v>
      </c>
      <c r="AD203" s="37">
        <v>1.37</v>
      </c>
      <c r="AE203" s="36">
        <f t="shared" si="62"/>
        <v>0.17654639175257733</v>
      </c>
      <c r="AF203" s="37">
        <v>2.0500000000000003</v>
      </c>
      <c r="AG203" s="36">
        <f t="shared" si="63"/>
        <v>0.26417525773195882</v>
      </c>
      <c r="AH203" s="36">
        <v>3.69</v>
      </c>
      <c r="AI203" s="36">
        <f t="shared" si="69"/>
        <v>0.4755154639175258</v>
      </c>
      <c r="AJ203" s="37">
        <v>0.24000000000000021</v>
      </c>
      <c r="AK203" s="36">
        <f t="shared" si="64"/>
        <v>2.3856858846918509E-2</v>
      </c>
      <c r="AL203" s="17">
        <v>5.12</v>
      </c>
      <c r="AM203" s="36">
        <f t="shared" si="70"/>
        <v>0.50894632206759438</v>
      </c>
      <c r="AN203" s="17">
        <v>5.36</v>
      </c>
      <c r="AO203" s="36">
        <f t="shared" si="71"/>
        <v>0.53280318091451295</v>
      </c>
      <c r="AP203" s="37">
        <v>7.46</v>
      </c>
      <c r="AQ203" s="37">
        <f t="shared" si="65"/>
        <v>0.74155069582504962</v>
      </c>
      <c r="AR203" s="37">
        <v>1.9900000000000002</v>
      </c>
      <c r="AS203" s="37">
        <f t="shared" si="66"/>
        <v>0.19781312127236581</v>
      </c>
    </row>
    <row r="204" spans="1:45" x14ac:dyDescent="0.35">
      <c r="A204" s="32" t="s">
        <v>202</v>
      </c>
      <c r="B204" s="39">
        <v>74</v>
      </c>
      <c r="C204" s="39">
        <v>56</v>
      </c>
      <c r="D204" s="39">
        <v>16.8</v>
      </c>
      <c r="E204" s="32">
        <v>11.15</v>
      </c>
      <c r="F204" s="17">
        <v>13.79</v>
      </c>
      <c r="G204" s="32">
        <f t="shared" si="67"/>
        <v>6.47</v>
      </c>
      <c r="H204" s="34">
        <v>4.0999999999999996</v>
      </c>
      <c r="I204" s="17">
        <v>2.37</v>
      </c>
      <c r="J204" s="32">
        <v>100.11</v>
      </c>
      <c r="K204" s="32">
        <v>44.83</v>
      </c>
      <c r="L204" s="17">
        <v>24.78</v>
      </c>
      <c r="M204" s="17">
        <v>39.159999999999997</v>
      </c>
      <c r="N204" s="17">
        <v>68.94</v>
      </c>
      <c r="O204" s="17">
        <v>35.07</v>
      </c>
      <c r="P204" s="17">
        <f t="shared" si="68"/>
        <v>6.3900000000000006</v>
      </c>
      <c r="Q204" s="17">
        <f>'[1]Modern Mass &amp; Volume'!D200/0.001</f>
        <v>400.00000000000034</v>
      </c>
      <c r="R204" s="17">
        <v>1030.4000000000001</v>
      </c>
      <c r="S204" s="35">
        <f t="shared" si="54"/>
        <v>2.5759999999999978</v>
      </c>
      <c r="T204" s="35">
        <f t="shared" si="55"/>
        <v>74.720812182741128</v>
      </c>
      <c r="U204" s="36">
        <f t="shared" si="56"/>
        <v>1.2367713004484304</v>
      </c>
      <c r="V204" s="36">
        <f t="shared" si="57"/>
        <v>0.10585404971932634</v>
      </c>
      <c r="W204" s="36">
        <f t="shared" si="58"/>
        <v>0.65108595622355836</v>
      </c>
      <c r="X204" s="36">
        <f t="shared" si="59"/>
        <v>20.075206273099589</v>
      </c>
      <c r="Y204" s="36">
        <f t="shared" si="60"/>
        <v>0.6259647070823815</v>
      </c>
      <c r="Z204" s="36">
        <f t="shared" si="61"/>
        <v>6.3423485039916155E-2</v>
      </c>
      <c r="AA204" s="36">
        <v>0.35944299390774587</v>
      </c>
      <c r="AB204" s="36">
        <v>1.7299578059071727</v>
      </c>
      <c r="AC204" s="37">
        <v>0.57708628005657703</v>
      </c>
      <c r="AD204" s="37">
        <v>2.04</v>
      </c>
      <c r="AE204" s="36">
        <f t="shared" si="62"/>
        <v>0.18295964125560538</v>
      </c>
      <c r="AF204" s="37">
        <v>3.6100000000000003</v>
      </c>
      <c r="AG204" s="36">
        <f t="shared" si="63"/>
        <v>0.32376681614349778</v>
      </c>
      <c r="AH204" s="36">
        <v>5.55</v>
      </c>
      <c r="AI204" s="36">
        <f t="shared" si="69"/>
        <v>0.49775784753363228</v>
      </c>
      <c r="AJ204" s="59">
        <v>1.4900000000000002</v>
      </c>
      <c r="AK204" s="36">
        <f t="shared" si="64"/>
        <v>0.10804931109499639</v>
      </c>
      <c r="AL204" s="17">
        <v>6.66</v>
      </c>
      <c r="AM204" s="36">
        <f t="shared" si="70"/>
        <v>0.48295866569978252</v>
      </c>
      <c r="AN204" s="60">
        <v>8.15</v>
      </c>
      <c r="AO204" s="36">
        <f t="shared" si="71"/>
        <v>0.5910079767947789</v>
      </c>
      <c r="AP204" s="37">
        <v>10.25</v>
      </c>
      <c r="AQ204" s="37">
        <f t="shared" si="65"/>
        <v>0.74329224075416978</v>
      </c>
      <c r="AR204" s="37">
        <v>2.6599999999999984</v>
      </c>
      <c r="AS204" s="37">
        <f t="shared" si="66"/>
        <v>0.19289340101522831</v>
      </c>
    </row>
    <row r="205" spans="1:45" x14ac:dyDescent="0.35">
      <c r="A205" s="32" t="s">
        <v>203</v>
      </c>
      <c r="B205" s="39">
        <v>66</v>
      </c>
      <c r="C205" s="39">
        <v>49</v>
      </c>
      <c r="D205" s="39">
        <v>15</v>
      </c>
      <c r="E205" s="32">
        <v>10.29</v>
      </c>
      <c r="F205" s="17">
        <v>13.3</v>
      </c>
      <c r="G205" s="32">
        <f t="shared" si="67"/>
        <v>5.26</v>
      </c>
      <c r="H205" s="34">
        <v>3.19</v>
      </c>
      <c r="I205" s="17">
        <v>2.0699999999999998</v>
      </c>
      <c r="J205" s="32">
        <v>89.69</v>
      </c>
      <c r="K205" s="32">
        <v>41.37</v>
      </c>
      <c r="L205" s="17">
        <v>25.4</v>
      </c>
      <c r="M205" s="17">
        <v>36.01</v>
      </c>
      <c r="N205" s="17">
        <v>60.49</v>
      </c>
      <c r="O205" s="17">
        <v>33.49</v>
      </c>
      <c r="P205" s="17">
        <f t="shared" si="68"/>
        <v>3.7999999999999972</v>
      </c>
      <c r="Q205" s="17">
        <f>'[1]Modern Mass &amp; Volume'!D201/0.001</f>
        <v>200.00000000000017</v>
      </c>
      <c r="R205" s="17">
        <v>733.8</v>
      </c>
      <c r="S205" s="35">
        <f t="shared" si="54"/>
        <v>3.6689999999999965</v>
      </c>
      <c r="T205" s="35">
        <f t="shared" si="55"/>
        <v>55.172932330827059</v>
      </c>
      <c r="U205" s="36">
        <f t="shared" si="56"/>
        <v>1.2925170068027212</v>
      </c>
      <c r="V205" s="36">
        <f t="shared" si="57"/>
        <v>0.12759643916913954</v>
      </c>
      <c r="W205" s="36">
        <f t="shared" si="58"/>
        <v>0.65535559014153455</v>
      </c>
      <c r="X205" s="36">
        <f t="shared" si="59"/>
        <v>19.082137362024753</v>
      </c>
      <c r="Y205" s="36">
        <f t="shared" si="60"/>
        <v>0.65854104160089699</v>
      </c>
      <c r="Z205" s="36">
        <f t="shared" si="61"/>
        <v>6.6724157812060897E-2</v>
      </c>
      <c r="AA205" s="36">
        <v>0.41990411638287317</v>
      </c>
      <c r="AB205" s="36">
        <v>1.5410628019323673</v>
      </c>
      <c r="AC205" s="37">
        <v>0.47844827586206901</v>
      </c>
      <c r="AD205" s="37">
        <v>1.8599999999999999</v>
      </c>
      <c r="AE205" s="36">
        <f t="shared" si="62"/>
        <v>0.18075801749271136</v>
      </c>
      <c r="AF205" s="37">
        <v>3.12</v>
      </c>
      <c r="AG205" s="36">
        <f t="shared" si="63"/>
        <v>0.30320699708454812</v>
      </c>
      <c r="AH205" s="36">
        <v>5.19</v>
      </c>
      <c r="AI205" s="36">
        <f t="shared" si="69"/>
        <v>0.50437317784256563</v>
      </c>
      <c r="AJ205" s="37">
        <v>0.38999999999999968</v>
      </c>
      <c r="AK205" s="36">
        <f t="shared" si="64"/>
        <v>2.9323308270676664E-2</v>
      </c>
      <c r="AL205" s="17">
        <v>7.19</v>
      </c>
      <c r="AM205" s="36">
        <f t="shared" si="70"/>
        <v>0.54060150375939853</v>
      </c>
      <c r="AN205" s="17">
        <v>7.58</v>
      </c>
      <c r="AO205" s="36">
        <f t="shared" si="71"/>
        <v>0.56992481203007517</v>
      </c>
      <c r="AP205" s="37">
        <v>9.6999999999999993</v>
      </c>
      <c r="AQ205" s="37">
        <f t="shared" si="65"/>
        <v>0.7293233082706766</v>
      </c>
      <c r="AR205" s="37">
        <v>2.3800000000000008</v>
      </c>
      <c r="AS205" s="37">
        <f t="shared" si="66"/>
        <v>0.17894736842105269</v>
      </c>
    </row>
    <row r="206" spans="1:45" x14ac:dyDescent="0.35">
      <c r="A206" s="32" t="s">
        <v>204</v>
      </c>
      <c r="B206" s="39">
        <v>17.5</v>
      </c>
      <c r="C206" s="39">
        <v>14.7</v>
      </c>
      <c r="D206" s="39">
        <v>6.2</v>
      </c>
      <c r="E206" s="32">
        <v>5.6000000000000005</v>
      </c>
      <c r="F206" s="17">
        <v>7.52</v>
      </c>
      <c r="G206" s="32">
        <f t="shared" si="67"/>
        <v>3.05</v>
      </c>
      <c r="H206" s="34">
        <v>1.57</v>
      </c>
      <c r="I206" s="17">
        <v>1.48</v>
      </c>
      <c r="J206" s="32">
        <v>29.66</v>
      </c>
      <c r="K206" s="32">
        <v>23.68</v>
      </c>
      <c r="L206" s="17">
        <v>7.87</v>
      </c>
      <c r="M206" s="17">
        <v>20.27</v>
      </c>
      <c r="N206" s="17">
        <v>20.59</v>
      </c>
      <c r="O206" s="17">
        <v>19.25</v>
      </c>
      <c r="P206" s="17">
        <f t="shared" si="68"/>
        <v>1.1999999999999993</v>
      </c>
      <c r="Q206" s="17">
        <f>'[1]Modern Mass &amp; Volume'!D202/0.001</f>
        <v>49.999999999999822</v>
      </c>
      <c r="R206" s="17">
        <v>137.69999999999999</v>
      </c>
      <c r="S206" s="35">
        <f t="shared" si="54"/>
        <v>2.7540000000000098</v>
      </c>
      <c r="T206" s="35">
        <f t="shared" si="55"/>
        <v>18.311170212765958</v>
      </c>
      <c r="U206" s="36">
        <f t="shared" si="56"/>
        <v>1.3428571428571427</v>
      </c>
      <c r="V206" s="36">
        <f t="shared" si="57"/>
        <v>0.14634146341463405</v>
      </c>
      <c r="W206" s="36">
        <f t="shared" si="58"/>
        <v>0.70431231003039507</v>
      </c>
      <c r="X206" s="36">
        <f t="shared" si="59"/>
        <v>18.905677680377611</v>
      </c>
      <c r="Y206" s="36">
        <f t="shared" si="60"/>
        <v>0.6646876576871894</v>
      </c>
      <c r="Z206" s="36">
        <f t="shared" si="61"/>
        <v>6.7346940229319072E-2</v>
      </c>
      <c r="AA206" s="36">
        <v>0.38222438076736281</v>
      </c>
      <c r="AB206" s="36">
        <v>1.060810810810811</v>
      </c>
      <c r="AC206" s="37">
        <v>0.40350877192982454</v>
      </c>
      <c r="AD206" s="37">
        <v>1.1000000000000001</v>
      </c>
      <c r="AE206" s="36">
        <f t="shared" si="62"/>
        <v>0.19642857142857142</v>
      </c>
      <c r="AF206" s="37">
        <v>1.65</v>
      </c>
      <c r="AG206" s="36">
        <f t="shared" si="63"/>
        <v>0.2946428571428571</v>
      </c>
      <c r="AH206" s="36">
        <v>2.33</v>
      </c>
      <c r="AI206" s="36">
        <f t="shared" si="69"/>
        <v>0.41607142857142854</v>
      </c>
      <c r="AJ206" s="37">
        <v>0.56999999999999984</v>
      </c>
      <c r="AK206" s="36">
        <f t="shared" si="64"/>
        <v>7.5797872340425509E-2</v>
      </c>
      <c r="AL206" s="17">
        <v>3.69</v>
      </c>
      <c r="AM206" s="36">
        <f t="shared" si="70"/>
        <v>0.49069148936170215</v>
      </c>
      <c r="AN206" s="17">
        <v>4.26</v>
      </c>
      <c r="AO206" s="36">
        <f t="shared" si="71"/>
        <v>0.56648936170212771</v>
      </c>
      <c r="AP206" s="37">
        <v>6.12</v>
      </c>
      <c r="AQ206" s="37">
        <f t="shared" si="65"/>
        <v>0.81382978723404265</v>
      </c>
      <c r="AR206" s="37">
        <v>1.1099999999999994</v>
      </c>
      <c r="AS206" s="37">
        <f t="shared" si="66"/>
        <v>0.14760638297872333</v>
      </c>
    </row>
    <row r="207" spans="1:45" x14ac:dyDescent="0.35">
      <c r="A207" s="32" t="s">
        <v>205</v>
      </c>
      <c r="B207" s="39">
        <v>35.200000000000003</v>
      </c>
      <c r="C207" s="39">
        <v>29.4</v>
      </c>
      <c r="D207" s="39">
        <v>12.3</v>
      </c>
      <c r="E207" s="32">
        <v>7.75</v>
      </c>
      <c r="F207" s="17">
        <v>10.17</v>
      </c>
      <c r="G207" s="32">
        <f t="shared" si="67"/>
        <v>4.12</v>
      </c>
      <c r="H207" s="34">
        <v>2.5099999999999998</v>
      </c>
      <c r="I207" s="17">
        <v>1.61</v>
      </c>
      <c r="J207" s="32">
        <v>52.33</v>
      </c>
      <c r="K207" s="32">
        <v>32.369999999999997</v>
      </c>
      <c r="L207" s="17">
        <v>15.04</v>
      </c>
      <c r="M207" s="17">
        <v>28.43</v>
      </c>
      <c r="N207" s="17">
        <v>35.11</v>
      </c>
      <c r="O207" s="17">
        <v>25.21</v>
      </c>
      <c r="P207" s="17">
        <f t="shared" si="68"/>
        <v>2.1799999999999997</v>
      </c>
      <c r="Q207" s="17">
        <f>'[1]Modern Mass &amp; Volume'!D203/0.001</f>
        <v>99.999999999999645</v>
      </c>
      <c r="R207" s="17">
        <v>321.7</v>
      </c>
      <c r="S207" s="35">
        <f t="shared" si="54"/>
        <v>3.2170000000000112</v>
      </c>
      <c r="T207" s="35">
        <f t="shared" si="55"/>
        <v>31.632251720747295</v>
      </c>
      <c r="U207" s="36">
        <f t="shared" si="56"/>
        <v>1.312258064516129</v>
      </c>
      <c r="V207" s="36">
        <f t="shared" si="57"/>
        <v>0.13504464285714285</v>
      </c>
      <c r="W207" s="36">
        <f t="shared" si="58"/>
        <v>0.66393884606844933</v>
      </c>
      <c r="X207" s="36">
        <f t="shared" si="59"/>
        <v>20.02325434741066</v>
      </c>
      <c r="Y207" s="36">
        <f t="shared" si="60"/>
        <v>0.6275888222927265</v>
      </c>
      <c r="Z207" s="36">
        <f t="shared" si="61"/>
        <v>6.3588042315399829E-2</v>
      </c>
      <c r="AA207" s="36">
        <v>0.42836798632868128</v>
      </c>
      <c r="AB207" s="36">
        <v>1.5590062111801239</v>
      </c>
      <c r="AC207" s="37">
        <v>0.60788381742738584</v>
      </c>
      <c r="AD207" s="37">
        <v>1.66</v>
      </c>
      <c r="AE207" s="36">
        <f t="shared" si="62"/>
        <v>0.21419354838709675</v>
      </c>
      <c r="AF207" s="37">
        <v>2.57</v>
      </c>
      <c r="AG207" s="36">
        <f t="shared" si="63"/>
        <v>0.33161290322580644</v>
      </c>
      <c r="AH207" s="36">
        <v>3.62</v>
      </c>
      <c r="AI207" s="36">
        <f t="shared" si="69"/>
        <v>0.46709677419354839</v>
      </c>
      <c r="AJ207" s="37">
        <v>0.27999999999999936</v>
      </c>
      <c r="AK207" s="36">
        <f t="shared" si="64"/>
        <v>2.7531956735496497E-2</v>
      </c>
      <c r="AL207" s="17">
        <v>5.07</v>
      </c>
      <c r="AM207" s="36">
        <f t="shared" si="70"/>
        <v>0.49852507374631272</v>
      </c>
      <c r="AN207" s="17">
        <v>5.35</v>
      </c>
      <c r="AO207" s="36">
        <f t="shared" si="71"/>
        <v>0.52605703048180918</v>
      </c>
      <c r="AP207" s="37">
        <v>7.64</v>
      </c>
      <c r="AQ207" s="37">
        <f t="shared" si="65"/>
        <v>0.75122910521140607</v>
      </c>
      <c r="AR207" s="37">
        <v>1.9100000000000001</v>
      </c>
      <c r="AS207" s="37">
        <f t="shared" si="66"/>
        <v>0.18780727630285154</v>
      </c>
    </row>
    <row r="208" spans="1:45" x14ac:dyDescent="0.35">
      <c r="A208" s="32" t="s">
        <v>206</v>
      </c>
      <c r="B208" s="39">
        <v>63.4</v>
      </c>
      <c r="C208" s="39">
        <v>53.1</v>
      </c>
      <c r="D208" s="39">
        <v>22.4</v>
      </c>
      <c r="E208" s="32">
        <v>10.35</v>
      </c>
      <c r="F208" s="17">
        <v>14.61</v>
      </c>
      <c r="G208" s="32">
        <f t="shared" si="67"/>
        <v>5.8100000000000005</v>
      </c>
      <c r="H208" s="34">
        <v>3.32</v>
      </c>
      <c r="I208" s="17">
        <v>2.4900000000000002</v>
      </c>
      <c r="J208" s="32">
        <v>102.3</v>
      </c>
      <c r="K208" s="32">
        <v>43</v>
      </c>
      <c r="L208" s="17">
        <v>27.78</v>
      </c>
      <c r="M208" s="17">
        <v>39.909999999999997</v>
      </c>
      <c r="N208" s="17">
        <v>68.78</v>
      </c>
      <c r="O208" s="17">
        <v>37.200000000000003</v>
      </c>
      <c r="P208" s="17">
        <f t="shared" si="68"/>
        <v>5.7399999999999949</v>
      </c>
      <c r="Q208" s="17">
        <f>'[1]Modern Mass &amp; Volume'!D204/0.001</f>
        <v>349.99999999999966</v>
      </c>
      <c r="R208" s="17">
        <v>989.1</v>
      </c>
      <c r="S208" s="35">
        <f t="shared" si="54"/>
        <v>2.8260000000000027</v>
      </c>
      <c r="T208" s="35">
        <f t="shared" si="55"/>
        <v>67.700205338809042</v>
      </c>
      <c r="U208" s="36">
        <f t="shared" si="56"/>
        <v>1.4115942028985506</v>
      </c>
      <c r="V208" s="36">
        <f t="shared" si="57"/>
        <v>0.1706730769230769</v>
      </c>
      <c r="W208" s="36">
        <f t="shared" si="58"/>
        <v>0.6765268974000338</v>
      </c>
      <c r="X208" s="36">
        <f t="shared" si="59"/>
        <v>18.074291300097752</v>
      </c>
      <c r="Y208" s="36">
        <f t="shared" si="60"/>
        <v>0.69526214918817919</v>
      </c>
      <c r="Z208" s="36">
        <f t="shared" si="61"/>
        <v>7.0444783897461949E-2</v>
      </c>
      <c r="AA208" s="36">
        <v>0.40389648153533003</v>
      </c>
      <c r="AB208" s="36">
        <v>1.3333333333333333</v>
      </c>
      <c r="AC208" s="37">
        <v>0.48493543758967</v>
      </c>
      <c r="AD208" s="37">
        <v>2.75</v>
      </c>
      <c r="AE208" s="36">
        <f t="shared" si="62"/>
        <v>0.26570048309178745</v>
      </c>
      <c r="AF208" s="37">
        <v>3.7199999999999998</v>
      </c>
      <c r="AG208" s="36">
        <f t="shared" si="63"/>
        <v>0.35942028985507246</v>
      </c>
      <c r="AH208" s="36">
        <v>5.05</v>
      </c>
      <c r="AI208" s="36">
        <f t="shared" si="69"/>
        <v>0.48792270531400966</v>
      </c>
      <c r="AJ208" s="59">
        <v>1.919999999999999</v>
      </c>
      <c r="AK208" s="36">
        <f t="shared" si="64"/>
        <v>0.13141683778234081</v>
      </c>
      <c r="AL208" s="17">
        <v>7.36</v>
      </c>
      <c r="AM208" s="36">
        <f t="shared" si="70"/>
        <v>0.5037645448323067</v>
      </c>
      <c r="AN208" s="60">
        <v>9.2799999999999994</v>
      </c>
      <c r="AO208" s="36">
        <f t="shared" si="71"/>
        <v>0.63518138261464752</v>
      </c>
      <c r="AP208" s="37">
        <v>11.33</v>
      </c>
      <c r="AQ208" s="37">
        <f t="shared" si="65"/>
        <v>0.77549623545516777</v>
      </c>
      <c r="AR208" s="37">
        <v>2.379999999999999</v>
      </c>
      <c r="AS208" s="37">
        <f t="shared" si="66"/>
        <v>0.16290212183435995</v>
      </c>
    </row>
    <row r="209" spans="1:45" x14ac:dyDescent="0.35">
      <c r="A209" s="32" t="s">
        <v>207</v>
      </c>
      <c r="B209" s="39">
        <v>47</v>
      </c>
      <c r="C209" s="39">
        <v>40</v>
      </c>
      <c r="D209" s="33">
        <v>16.5</v>
      </c>
      <c r="E209" s="32">
        <v>8.66</v>
      </c>
      <c r="F209" s="17">
        <v>11.15</v>
      </c>
      <c r="G209" s="32">
        <f t="shared" si="67"/>
        <v>4.2300000000000004</v>
      </c>
      <c r="H209" s="34">
        <v>2.7</v>
      </c>
      <c r="I209" s="17">
        <v>1.53</v>
      </c>
      <c r="J209" s="32">
        <v>62.95</v>
      </c>
      <c r="K209" s="32">
        <v>36.35</v>
      </c>
      <c r="L209" s="17">
        <v>20.52</v>
      </c>
      <c r="M209" s="17">
        <v>31.17</v>
      </c>
      <c r="N209" s="17">
        <v>38.97</v>
      </c>
      <c r="O209" s="17">
        <v>28.44</v>
      </c>
      <c r="P209" s="17">
        <f t="shared" si="68"/>
        <v>3.460000000000008</v>
      </c>
      <c r="Q209" s="17">
        <f>'[1]Modern Mass &amp; Volume'!D205/0.001</f>
        <v>150.00000000000034</v>
      </c>
      <c r="R209" s="17">
        <v>406.4</v>
      </c>
      <c r="S209" s="35">
        <f t="shared" si="54"/>
        <v>2.7093333333333272</v>
      </c>
      <c r="T209" s="35">
        <f t="shared" si="55"/>
        <v>36.448430493273541</v>
      </c>
      <c r="U209" s="36">
        <f t="shared" si="56"/>
        <v>1.2875288683602772</v>
      </c>
      <c r="V209" s="36">
        <f t="shared" si="57"/>
        <v>0.12569409389197375</v>
      </c>
      <c r="W209" s="36">
        <f t="shared" si="58"/>
        <v>0.65193301504779455</v>
      </c>
      <c r="X209" s="36">
        <f t="shared" si="59"/>
        <v>20.990031771247022</v>
      </c>
      <c r="Y209" s="36">
        <f t="shared" si="60"/>
        <v>0.59868278196572755</v>
      </c>
      <c r="Z209" s="36">
        <f t="shared" si="61"/>
        <v>6.065924809505515E-2</v>
      </c>
      <c r="AA209" s="36">
        <v>0.52655889145496537</v>
      </c>
      <c r="AB209" s="36">
        <v>1.7647058823529413</v>
      </c>
      <c r="AC209" s="37">
        <v>0.56884057971014501</v>
      </c>
      <c r="AD209" s="37">
        <v>1.94</v>
      </c>
      <c r="AE209" s="36">
        <f t="shared" si="62"/>
        <v>0.22401847575057734</v>
      </c>
      <c r="AF209" s="37">
        <v>2.2000000000000002</v>
      </c>
      <c r="AG209" s="36">
        <f t="shared" si="63"/>
        <v>0.2540415704387991</v>
      </c>
      <c r="AH209" s="36">
        <v>4.08</v>
      </c>
      <c r="AI209" s="36">
        <f t="shared" si="69"/>
        <v>0.47113163972286376</v>
      </c>
      <c r="AJ209" s="37">
        <v>0.37999999999999989</v>
      </c>
      <c r="AK209" s="36">
        <f t="shared" si="64"/>
        <v>3.4080717488789228E-2</v>
      </c>
      <c r="AL209" s="17">
        <v>5.98</v>
      </c>
      <c r="AM209" s="36">
        <f t="shared" si="70"/>
        <v>0.53632286995515699</v>
      </c>
      <c r="AN209" s="17">
        <v>6.36</v>
      </c>
      <c r="AO209" s="36">
        <f t="shared" si="71"/>
        <v>0.57040358744394615</v>
      </c>
      <c r="AP209" s="37">
        <v>8.5500000000000007</v>
      </c>
      <c r="AQ209" s="37">
        <f t="shared" si="65"/>
        <v>0.76681614349775784</v>
      </c>
      <c r="AR209" s="37">
        <v>1.9000000000000004</v>
      </c>
      <c r="AS209" s="37">
        <f t="shared" si="66"/>
        <v>0.17040358744394621</v>
      </c>
    </row>
    <row r="210" spans="1:45" x14ac:dyDescent="0.35">
      <c r="A210" s="32" t="s">
        <v>208</v>
      </c>
      <c r="B210" s="39">
        <v>46.1</v>
      </c>
      <c r="C210" s="39">
        <v>35</v>
      </c>
      <c r="D210" s="33">
        <v>13</v>
      </c>
      <c r="E210" s="32">
        <v>8.7899999999999991</v>
      </c>
      <c r="F210" s="17">
        <v>10.56</v>
      </c>
      <c r="G210" s="32">
        <f t="shared" si="67"/>
        <v>4.12</v>
      </c>
      <c r="H210" s="34">
        <v>2.46</v>
      </c>
      <c r="I210" s="17">
        <v>1.66</v>
      </c>
      <c r="J210" s="32">
        <v>60.72</v>
      </c>
      <c r="K210" s="32">
        <v>33.15</v>
      </c>
      <c r="L210" s="17">
        <v>18.809999999999999</v>
      </c>
      <c r="M210" s="17">
        <v>30.28</v>
      </c>
      <c r="N210" s="17">
        <v>39.119999999999997</v>
      </c>
      <c r="O210" s="17">
        <v>26.22</v>
      </c>
      <c r="P210" s="17">
        <f t="shared" si="68"/>
        <v>2.7900000000000063</v>
      </c>
      <c r="Q210" s="17">
        <f>'[1]Modern Mass &amp; Volume'!D206/0.001</f>
        <v>150.00000000000034</v>
      </c>
      <c r="R210" s="17">
        <v>402.1</v>
      </c>
      <c r="S210" s="35">
        <f t="shared" si="54"/>
        <v>2.6806666666666605</v>
      </c>
      <c r="T210" s="35">
        <f t="shared" si="55"/>
        <v>38.077651515151516</v>
      </c>
      <c r="U210" s="36">
        <f t="shared" si="56"/>
        <v>1.2013651877133107</v>
      </c>
      <c r="V210" s="36">
        <f t="shared" si="57"/>
        <v>9.1472868217054332E-2</v>
      </c>
      <c r="W210" s="36">
        <f t="shared" si="58"/>
        <v>0.65415244596131961</v>
      </c>
      <c r="X210" s="36">
        <f t="shared" si="59"/>
        <v>18.098196640316203</v>
      </c>
      <c r="Y210" s="36">
        <f t="shared" si="60"/>
        <v>0.69434379922504907</v>
      </c>
      <c r="Z210" s="36">
        <f t="shared" si="61"/>
        <v>7.0351735592199718E-2</v>
      </c>
      <c r="AA210" s="36">
        <v>0.48082822085889571</v>
      </c>
      <c r="AB210" s="36">
        <v>1.4819277108433735</v>
      </c>
      <c r="AC210" s="37">
        <v>0.65536723163841815</v>
      </c>
      <c r="AD210" s="37">
        <v>1.58</v>
      </c>
      <c r="AE210" s="36">
        <f t="shared" si="62"/>
        <v>0.17974971558589309</v>
      </c>
      <c r="AF210" s="37">
        <v>2.79</v>
      </c>
      <c r="AG210" s="36">
        <f t="shared" si="63"/>
        <v>0.31740614334470996</v>
      </c>
      <c r="AH210" s="36">
        <v>4.4399999999999995</v>
      </c>
      <c r="AI210" s="36">
        <f t="shared" si="69"/>
        <v>0.50511945392491464</v>
      </c>
      <c r="AJ210" s="37">
        <v>0.29000000000000004</v>
      </c>
      <c r="AK210" s="36">
        <f t="shared" si="64"/>
        <v>2.7462121212121215E-2</v>
      </c>
      <c r="AL210" s="17">
        <v>5.35</v>
      </c>
      <c r="AM210" s="36">
        <f t="shared" si="70"/>
        <v>0.50662878787878785</v>
      </c>
      <c r="AN210" s="17">
        <v>5.64</v>
      </c>
      <c r="AO210" s="36">
        <f t="shared" si="71"/>
        <v>0.53409090909090906</v>
      </c>
      <c r="AP210" s="37">
        <v>8.6</v>
      </c>
      <c r="AQ210" s="37">
        <f t="shared" si="65"/>
        <v>0.81439393939393934</v>
      </c>
      <c r="AR210" s="37">
        <v>1.4500000000000011</v>
      </c>
      <c r="AS210" s="37">
        <f t="shared" si="66"/>
        <v>0.13731060606060616</v>
      </c>
    </row>
    <row r="211" spans="1:45" x14ac:dyDescent="0.35">
      <c r="A211" s="67" t="s">
        <v>209</v>
      </c>
      <c r="B211" s="39">
        <v>44.2</v>
      </c>
      <c r="C211" s="39">
        <v>33.200000000000003</v>
      </c>
      <c r="D211" s="33">
        <v>14.5</v>
      </c>
      <c r="E211" s="32">
        <v>8.68</v>
      </c>
      <c r="F211" s="17">
        <v>11.47</v>
      </c>
      <c r="G211" s="32">
        <f t="shared" si="67"/>
        <v>4.16</v>
      </c>
      <c r="H211" s="34">
        <v>2.31</v>
      </c>
      <c r="I211" s="17">
        <v>1.85</v>
      </c>
      <c r="J211" s="32">
        <v>66.19</v>
      </c>
      <c r="K211" s="32">
        <v>35.07</v>
      </c>
      <c r="L211" s="17">
        <v>19.86</v>
      </c>
      <c r="M211" s="17">
        <v>30.34</v>
      </c>
      <c r="N211" s="17">
        <v>44.39</v>
      </c>
      <c r="O211" s="17">
        <v>27.71</v>
      </c>
      <c r="P211" s="17">
        <f t="shared" si="68"/>
        <v>1.9399999999999977</v>
      </c>
      <c r="Q211" s="17">
        <f>'[1]Modern Mass &amp; Volume'!D207/0.001</f>
        <v>150.00000000000034</v>
      </c>
      <c r="R211" s="17">
        <v>429.5</v>
      </c>
      <c r="S211" s="35">
        <f t="shared" si="54"/>
        <v>2.8633333333333266</v>
      </c>
      <c r="T211" s="35">
        <f t="shared" si="55"/>
        <v>37.445510026155183</v>
      </c>
      <c r="U211" s="36">
        <f t="shared" si="56"/>
        <v>1.3214285714285716</v>
      </c>
      <c r="V211" s="36">
        <f t="shared" si="57"/>
        <v>0.13846153846153852</v>
      </c>
      <c r="W211" s="36">
        <f t="shared" si="58"/>
        <v>0.66482790208076359</v>
      </c>
      <c r="X211" s="36">
        <f t="shared" si="59"/>
        <v>18.581430729717482</v>
      </c>
      <c r="Y211" s="36">
        <f t="shared" si="60"/>
        <v>0.67628649252835205</v>
      </c>
      <c r="Z211" s="36">
        <f t="shared" si="61"/>
        <v>6.8522147904297656E-2</v>
      </c>
      <c r="AA211" s="36">
        <v>0.44739806262671772</v>
      </c>
      <c r="AB211" s="36">
        <v>1.2486486486486486</v>
      </c>
      <c r="AC211" s="37">
        <v>0.47870528109028959</v>
      </c>
      <c r="AD211" s="37">
        <v>1.6099999999999999</v>
      </c>
      <c r="AE211" s="36">
        <f t="shared" si="62"/>
        <v>0.18548387096774194</v>
      </c>
      <c r="AF211" s="37">
        <v>2.74</v>
      </c>
      <c r="AG211" s="36">
        <f t="shared" si="63"/>
        <v>0.31566820276497698</v>
      </c>
      <c r="AH211" s="36">
        <v>4.08</v>
      </c>
      <c r="AI211" s="36">
        <f t="shared" si="69"/>
        <v>0.47004608294930877</v>
      </c>
      <c r="AJ211" s="37">
        <v>9.0000000000000746E-2</v>
      </c>
      <c r="AK211" s="36">
        <f t="shared" si="64"/>
        <v>7.8465562336530719E-3</v>
      </c>
      <c r="AL211" s="17">
        <v>6.27</v>
      </c>
      <c r="AM211" s="36">
        <f t="shared" si="70"/>
        <v>0.54664341761115953</v>
      </c>
      <c r="AN211" s="17">
        <v>6.36</v>
      </c>
      <c r="AO211" s="36">
        <f t="shared" si="71"/>
        <v>0.55448997384481258</v>
      </c>
      <c r="AP211" s="37">
        <v>8.98</v>
      </c>
      <c r="AQ211" s="37">
        <f t="shared" si="65"/>
        <v>0.78291194420226673</v>
      </c>
      <c r="AR211" s="37">
        <v>1.7900000000000009</v>
      </c>
      <c r="AS211" s="37">
        <f t="shared" si="66"/>
        <v>0.15605928509154324</v>
      </c>
    </row>
    <row r="212" spans="1:45" x14ac:dyDescent="0.35">
      <c r="A212" s="32" t="s">
        <v>210</v>
      </c>
      <c r="B212" s="39">
        <v>42</v>
      </c>
      <c r="C212" s="39">
        <v>32.1</v>
      </c>
      <c r="D212" s="33">
        <v>13.5</v>
      </c>
      <c r="E212" s="32">
        <v>8.4</v>
      </c>
      <c r="F212" s="17">
        <v>11.22</v>
      </c>
      <c r="G212" s="32">
        <f t="shared" si="67"/>
        <v>4.5299999999999994</v>
      </c>
      <c r="H212" s="34">
        <v>2.76</v>
      </c>
      <c r="I212" s="17">
        <v>1.77</v>
      </c>
      <c r="J212" s="32">
        <v>63.48</v>
      </c>
      <c r="K212" s="32">
        <v>33.549999999999997</v>
      </c>
      <c r="L212" s="17">
        <v>18.649999999999999</v>
      </c>
      <c r="M212" s="17">
        <v>30.72</v>
      </c>
      <c r="N212" s="17">
        <v>42.64</v>
      </c>
      <c r="O212" s="17">
        <v>27.91</v>
      </c>
      <c r="P212" s="17">
        <f t="shared" si="68"/>
        <v>2.1899999999999977</v>
      </c>
      <c r="Q212" s="17">
        <f>'[1]Modern Mass &amp; Volume'!D208/0.001</f>
        <v>150.00000000000034</v>
      </c>
      <c r="R212" s="17">
        <v>437.3</v>
      </c>
      <c r="S212" s="35">
        <f t="shared" si="54"/>
        <v>2.9153333333333267</v>
      </c>
      <c r="T212" s="35">
        <f t="shared" si="55"/>
        <v>38.975044563279859</v>
      </c>
      <c r="U212" s="36">
        <f t="shared" si="56"/>
        <v>1.3357142857142856</v>
      </c>
      <c r="V212" s="36">
        <f t="shared" si="57"/>
        <v>0.14373088685015292</v>
      </c>
      <c r="W212" s="36">
        <f t="shared" si="58"/>
        <v>0.67354214413037938</v>
      </c>
      <c r="X212" s="36">
        <f t="shared" si="59"/>
        <v>17.731608380592309</v>
      </c>
      <c r="Y212" s="36">
        <f t="shared" si="60"/>
        <v>0.70869885825548584</v>
      </c>
      <c r="Z212" s="36">
        <f t="shared" si="61"/>
        <v>7.1806207164419183E-2</v>
      </c>
      <c r="AA212" s="36">
        <v>0.43738273921200749</v>
      </c>
      <c r="AB212" s="36">
        <v>1.5593220338983049</v>
      </c>
      <c r="AC212" s="37">
        <v>0.53564899451553938</v>
      </c>
      <c r="AD212" s="37">
        <v>1.6400000000000001</v>
      </c>
      <c r="AE212" s="36">
        <f t="shared" si="62"/>
        <v>0.19523809523809524</v>
      </c>
      <c r="AF212" s="37">
        <v>2.84</v>
      </c>
      <c r="AG212" s="36">
        <f t="shared" si="63"/>
        <v>0.33809523809523806</v>
      </c>
      <c r="AH212" s="36">
        <v>4.2700000000000005</v>
      </c>
      <c r="AI212" s="36">
        <f t="shared" si="69"/>
        <v>0.50833333333333341</v>
      </c>
      <c r="AJ212" s="59">
        <v>0.38999999999999968</v>
      </c>
      <c r="AK212" s="36">
        <f t="shared" si="64"/>
        <v>3.4759358288770026E-2</v>
      </c>
      <c r="AL212" s="17">
        <v>5.67</v>
      </c>
      <c r="AM212" s="36">
        <f t="shared" si="70"/>
        <v>0.50534759358288761</v>
      </c>
      <c r="AN212" s="60">
        <v>6.06</v>
      </c>
      <c r="AO212" s="36">
        <f t="shared" si="71"/>
        <v>0.54010695187165769</v>
      </c>
      <c r="AP212" s="37">
        <v>8.82</v>
      </c>
      <c r="AQ212" s="37">
        <f t="shared" si="65"/>
        <v>0.78609625668449201</v>
      </c>
      <c r="AR212" s="37">
        <v>1.6500000000000004</v>
      </c>
      <c r="AS212" s="37">
        <f t="shared" si="66"/>
        <v>0.1470588235294118</v>
      </c>
    </row>
    <row r="213" spans="1:45" x14ac:dyDescent="0.35">
      <c r="A213" s="32" t="s">
        <v>211</v>
      </c>
      <c r="B213" s="39">
        <v>42</v>
      </c>
      <c r="C213" s="39">
        <v>31.9</v>
      </c>
      <c r="D213" s="33">
        <v>12.4</v>
      </c>
      <c r="E213" s="32">
        <v>8.57</v>
      </c>
      <c r="F213" s="17">
        <v>10.9</v>
      </c>
      <c r="G213" s="32">
        <f t="shared" si="67"/>
        <v>4.08</v>
      </c>
      <c r="H213" s="34">
        <v>2.5099999999999998</v>
      </c>
      <c r="I213" s="17">
        <v>1.57</v>
      </c>
      <c r="J213" s="32">
        <v>61.67</v>
      </c>
      <c r="K213" s="32">
        <v>34.33</v>
      </c>
      <c r="L213" s="17">
        <v>19.27</v>
      </c>
      <c r="M213" s="17">
        <v>29.25</v>
      </c>
      <c r="N213" s="17">
        <v>39.89</v>
      </c>
      <c r="O213" s="17">
        <v>26.23</v>
      </c>
      <c r="P213" s="17">
        <f t="shared" si="68"/>
        <v>2.5100000000000051</v>
      </c>
      <c r="Q213" s="17">
        <f>'[1]Modern Mass &amp; Volume'!D209/0.001</f>
        <v>99.999999999999645</v>
      </c>
      <c r="R213" s="17">
        <v>390.4</v>
      </c>
      <c r="S213" s="35">
        <f t="shared" si="54"/>
        <v>3.9040000000000137</v>
      </c>
      <c r="T213" s="35">
        <f t="shared" si="55"/>
        <v>35.816513761467888</v>
      </c>
      <c r="U213" s="36">
        <f t="shared" si="56"/>
        <v>1.2718786464410734</v>
      </c>
      <c r="V213" s="36">
        <f t="shared" si="57"/>
        <v>0.1196712891628146</v>
      </c>
      <c r="W213" s="36">
        <f t="shared" si="58"/>
        <v>0.66018648368000166</v>
      </c>
      <c r="X213" s="36">
        <f t="shared" si="59"/>
        <v>19.110570779957836</v>
      </c>
      <c r="Y213" s="36">
        <f t="shared" si="60"/>
        <v>0.65756123974790559</v>
      </c>
      <c r="Z213" s="36">
        <f t="shared" si="61"/>
        <v>6.6624883128580836E-2</v>
      </c>
      <c r="AA213" s="36">
        <v>0.48307846578089747</v>
      </c>
      <c r="AB213" s="36">
        <v>1.5987261146496814</v>
      </c>
      <c r="AC213" s="37">
        <v>0.54136690647482011</v>
      </c>
      <c r="AD213" s="37">
        <v>1.6400000000000001</v>
      </c>
      <c r="AE213" s="36">
        <f t="shared" si="62"/>
        <v>0.19136522753792298</v>
      </c>
      <c r="AF213" s="37">
        <v>2.54</v>
      </c>
      <c r="AG213" s="36">
        <f t="shared" si="63"/>
        <v>0.29638273045507585</v>
      </c>
      <c r="AH213" s="36">
        <v>4.05</v>
      </c>
      <c r="AI213" s="36">
        <f t="shared" si="69"/>
        <v>0.47257876312718783</v>
      </c>
      <c r="AJ213" s="37">
        <v>4.0000000000000036E-2</v>
      </c>
      <c r="AK213" s="36">
        <f t="shared" si="64"/>
        <v>3.6697247706422051E-3</v>
      </c>
      <c r="AL213" s="17">
        <v>5.87</v>
      </c>
      <c r="AM213" s="36">
        <f t="shared" si="70"/>
        <v>0.53853211009174307</v>
      </c>
      <c r="AN213" s="17">
        <v>5.91</v>
      </c>
      <c r="AO213" s="36">
        <f t="shared" si="71"/>
        <v>0.54220183486238527</v>
      </c>
      <c r="AP213" s="37">
        <v>8.1800000000000015</v>
      </c>
      <c r="AQ213" s="37">
        <f t="shared" si="65"/>
        <v>0.75045871559633037</v>
      </c>
      <c r="AR213" s="37">
        <v>2.0199999999999996</v>
      </c>
      <c r="AS213" s="37">
        <f t="shared" si="66"/>
        <v>0.18532110091743115</v>
      </c>
    </row>
    <row r="214" spans="1:45" x14ac:dyDescent="0.35">
      <c r="A214" s="32" t="s">
        <v>212</v>
      </c>
      <c r="B214" s="39">
        <v>39</v>
      </c>
      <c r="C214" s="39">
        <v>28.5</v>
      </c>
      <c r="D214" s="33">
        <v>12.5</v>
      </c>
      <c r="E214" s="32">
        <v>8.1900000000000013</v>
      </c>
      <c r="F214" s="17">
        <v>9.93</v>
      </c>
      <c r="G214" s="32">
        <f t="shared" si="67"/>
        <v>3.8200000000000003</v>
      </c>
      <c r="H214" s="34">
        <v>2.46</v>
      </c>
      <c r="I214" s="17">
        <v>1.36</v>
      </c>
      <c r="J214" s="32">
        <v>52.58</v>
      </c>
      <c r="K214" s="32">
        <v>31.45</v>
      </c>
      <c r="L214" s="17">
        <v>17.059999999999999</v>
      </c>
      <c r="M214" s="17">
        <v>26.61</v>
      </c>
      <c r="N214" s="17">
        <v>33.25</v>
      </c>
      <c r="O214" s="17">
        <v>24.4</v>
      </c>
      <c r="P214" s="17">
        <f t="shared" si="68"/>
        <v>2.269999999999996</v>
      </c>
      <c r="Q214" s="17">
        <f>'[1]Modern Mass &amp; Volume'!D210/0.001</f>
        <v>99.999999999999645</v>
      </c>
      <c r="R214" s="17">
        <v>309.89999999999998</v>
      </c>
      <c r="S214" s="35">
        <f t="shared" si="54"/>
        <v>3.0990000000000109</v>
      </c>
      <c r="T214" s="35">
        <f t="shared" si="55"/>
        <v>31.208459214501509</v>
      </c>
      <c r="U214" s="36">
        <f t="shared" si="56"/>
        <v>1.2124542124542121</v>
      </c>
      <c r="V214" s="36">
        <f t="shared" si="57"/>
        <v>9.6026490066225073E-2</v>
      </c>
      <c r="W214" s="36">
        <f t="shared" si="58"/>
        <v>0.64652813897526873</v>
      </c>
      <c r="X214" s="36">
        <f t="shared" si="59"/>
        <v>18.811382655001903</v>
      </c>
      <c r="Y214" s="36">
        <f t="shared" si="60"/>
        <v>0.66801950950786726</v>
      </c>
      <c r="Z214" s="36">
        <f t="shared" si="61"/>
        <v>6.768452739951103E-2</v>
      </c>
      <c r="AA214" s="36">
        <v>0.51308270676691725</v>
      </c>
      <c r="AB214" s="36">
        <v>1.8088235294117645</v>
      </c>
      <c r="AC214" s="37">
        <v>0.50275229357798168</v>
      </c>
      <c r="AD214" s="37">
        <v>1.3399999999999999</v>
      </c>
      <c r="AE214" s="36">
        <f t="shared" si="62"/>
        <v>0.16361416361416356</v>
      </c>
      <c r="AF214" s="37">
        <v>2.0299999999999998</v>
      </c>
      <c r="AG214" s="36">
        <f t="shared" si="63"/>
        <v>0.24786324786324779</v>
      </c>
      <c r="AH214" s="36">
        <v>3.91</v>
      </c>
      <c r="AI214" s="36">
        <f t="shared" si="69"/>
        <v>0.47741147741147738</v>
      </c>
      <c r="AJ214" s="37">
        <v>0.55999999999999961</v>
      </c>
      <c r="AK214" s="36">
        <f t="shared" si="64"/>
        <v>5.6394763343403792E-2</v>
      </c>
      <c r="AL214" s="17">
        <v>4.9800000000000004</v>
      </c>
      <c r="AM214" s="36">
        <f t="shared" si="70"/>
        <v>0.50151057401812693</v>
      </c>
      <c r="AN214" s="17">
        <v>5.54</v>
      </c>
      <c r="AO214" s="36">
        <f t="shared" si="71"/>
        <v>0.5579053373615307</v>
      </c>
      <c r="AP214" s="37">
        <v>7.25</v>
      </c>
      <c r="AQ214" s="37">
        <f t="shared" si="65"/>
        <v>0.73011077542799596</v>
      </c>
      <c r="AR214" s="37">
        <v>1.9899999999999993</v>
      </c>
      <c r="AS214" s="37">
        <f t="shared" si="66"/>
        <v>0.20040281973816712</v>
      </c>
    </row>
    <row r="215" spans="1:45" x14ac:dyDescent="0.35">
      <c r="A215" s="32" t="s">
        <v>213</v>
      </c>
      <c r="B215" s="39">
        <v>32.5</v>
      </c>
      <c r="C215" s="39">
        <v>23.5</v>
      </c>
      <c r="D215" s="33">
        <v>10.5</v>
      </c>
      <c r="E215" s="32">
        <v>7.57</v>
      </c>
      <c r="F215" s="17">
        <v>9.7799999999999994</v>
      </c>
      <c r="G215" s="32">
        <f t="shared" si="67"/>
        <v>3.84</v>
      </c>
      <c r="H215" s="34">
        <v>2.16</v>
      </c>
      <c r="I215" s="17">
        <v>1.68</v>
      </c>
      <c r="J215" s="32">
        <v>49.51</v>
      </c>
      <c r="K215" s="32">
        <v>30.21</v>
      </c>
      <c r="L215" s="17">
        <v>14.25</v>
      </c>
      <c r="M215" s="17">
        <v>26.36</v>
      </c>
      <c r="N215" s="17">
        <v>33.5</v>
      </c>
      <c r="O215" s="17">
        <v>25.1</v>
      </c>
      <c r="P215" s="17">
        <f t="shared" si="68"/>
        <v>1.759999999999998</v>
      </c>
      <c r="Q215" s="17">
        <f>'[1]Modern Mass &amp; Volume'!D211/0.001</f>
        <v>99.999999999999645</v>
      </c>
      <c r="R215" s="17">
        <v>290.89999999999998</v>
      </c>
      <c r="S215" s="35">
        <f t="shared" si="54"/>
        <v>2.90900000000001</v>
      </c>
      <c r="T215" s="35">
        <f t="shared" si="55"/>
        <v>29.744376278118608</v>
      </c>
      <c r="U215" s="36">
        <f t="shared" si="56"/>
        <v>1.2919418758256274</v>
      </c>
      <c r="V215" s="36">
        <f t="shared" si="57"/>
        <v>0.12737752161383278</v>
      </c>
      <c r="W215" s="36">
        <f t="shared" si="58"/>
        <v>0.66874137227728658</v>
      </c>
      <c r="X215" s="36">
        <f t="shared" si="59"/>
        <v>18.433530599878814</v>
      </c>
      <c r="Y215" s="36">
        <f t="shared" si="60"/>
        <v>0.68171262939948063</v>
      </c>
      <c r="Z215" s="36">
        <f t="shared" si="61"/>
        <v>6.9071930514685728E-2</v>
      </c>
      <c r="AA215" s="36">
        <v>0.42537313432835822</v>
      </c>
      <c r="AB215" s="36">
        <v>1.2857142857142858</v>
      </c>
      <c r="AC215" s="37">
        <v>0.45019157088122608</v>
      </c>
      <c r="AD215" s="37">
        <v>1.6</v>
      </c>
      <c r="AE215" s="36">
        <f t="shared" si="62"/>
        <v>0.21136063408190225</v>
      </c>
      <c r="AF215" s="37">
        <v>2.0700000000000003</v>
      </c>
      <c r="AG215" s="36">
        <f t="shared" si="63"/>
        <v>0.27344782034346105</v>
      </c>
      <c r="AH215" s="36">
        <v>3.42</v>
      </c>
      <c r="AI215" s="36">
        <f t="shared" si="69"/>
        <v>0.45178335535006603</v>
      </c>
      <c r="AJ215" s="59">
        <v>2.0000000000000462E-2</v>
      </c>
      <c r="AK215" s="36">
        <f t="shared" si="64"/>
        <v>2.0449897750511722E-3</v>
      </c>
      <c r="AL215" s="17">
        <v>5.17</v>
      </c>
      <c r="AM215" s="36">
        <f t="shared" si="70"/>
        <v>0.52862985685071573</v>
      </c>
      <c r="AN215" s="60">
        <v>5.19</v>
      </c>
      <c r="AO215" s="36">
        <f t="shared" si="71"/>
        <v>0.53067484662576692</v>
      </c>
      <c r="AP215" s="37">
        <v>7.64</v>
      </c>
      <c r="AQ215" s="37">
        <f t="shared" si="65"/>
        <v>0.78118609406952966</v>
      </c>
      <c r="AR215" s="37">
        <v>1.6799999999999997</v>
      </c>
      <c r="AS215" s="37">
        <f t="shared" si="66"/>
        <v>0.17177914110429446</v>
      </c>
    </row>
    <row r="216" spans="1:45" x14ac:dyDescent="0.35">
      <c r="A216" s="32" t="s">
        <v>214</v>
      </c>
      <c r="B216" s="39">
        <v>31</v>
      </c>
      <c r="C216" s="39">
        <v>23.8</v>
      </c>
      <c r="D216" s="33">
        <v>10.5</v>
      </c>
      <c r="E216" s="32">
        <v>7.3599999999999994</v>
      </c>
      <c r="F216" s="17">
        <v>9.2799999999999994</v>
      </c>
      <c r="G216" s="32">
        <f t="shared" si="67"/>
        <v>3.4499999999999997</v>
      </c>
      <c r="H216" s="34">
        <v>2.0499999999999998</v>
      </c>
      <c r="I216" s="17">
        <v>1.4</v>
      </c>
      <c r="J216" s="32">
        <v>45.7</v>
      </c>
      <c r="K216" s="32">
        <v>28.52</v>
      </c>
      <c r="L216" s="17">
        <v>14.89</v>
      </c>
      <c r="M216" s="17">
        <v>25.1</v>
      </c>
      <c r="N216" s="17">
        <v>29.52</v>
      </c>
      <c r="O216" s="17">
        <v>23.61</v>
      </c>
      <c r="P216" s="17">
        <f t="shared" si="68"/>
        <v>1.2900000000000063</v>
      </c>
      <c r="Q216" s="17">
        <f>'[1]Modern Mass &amp; Volume'!D212/0.001</f>
        <v>99.999999999999645</v>
      </c>
      <c r="R216" s="17">
        <v>246.4</v>
      </c>
      <c r="S216" s="35">
        <f t="shared" si="54"/>
        <v>2.4640000000000088</v>
      </c>
      <c r="T216" s="35">
        <f t="shared" si="55"/>
        <v>26.551724137931036</v>
      </c>
      <c r="U216" s="36">
        <f t="shared" si="56"/>
        <v>1.2608695652173914</v>
      </c>
      <c r="V216" s="36">
        <f t="shared" si="57"/>
        <v>0.11538461538461538</v>
      </c>
      <c r="W216" s="36">
        <f t="shared" si="58"/>
        <v>0.66909904422788613</v>
      </c>
      <c r="X216" s="36">
        <f t="shared" si="59"/>
        <v>17.798477024070021</v>
      </c>
      <c r="Y216" s="36">
        <f t="shared" si="60"/>
        <v>0.70603628599036106</v>
      </c>
      <c r="Z216" s="36">
        <f t="shared" si="61"/>
        <v>7.153643219098349E-2</v>
      </c>
      <c r="AA216" s="36">
        <v>0.50440379403794044</v>
      </c>
      <c r="AB216" s="36">
        <v>1.4642857142857142</v>
      </c>
      <c r="AC216" s="37">
        <v>0.48387096774193544</v>
      </c>
      <c r="AD216" s="37">
        <v>1.52</v>
      </c>
      <c r="AE216" s="36">
        <f t="shared" si="62"/>
        <v>0.20652173913043481</v>
      </c>
      <c r="AF216" s="37">
        <v>2.13</v>
      </c>
      <c r="AG216" s="36">
        <f t="shared" si="63"/>
        <v>0.28940217391304346</v>
      </c>
      <c r="AH216" s="36">
        <v>3.57</v>
      </c>
      <c r="AI216" s="36">
        <f t="shared" si="69"/>
        <v>0.48505434782608697</v>
      </c>
      <c r="AJ216" s="37">
        <v>0.54999999999999982</v>
      </c>
      <c r="AK216" s="36">
        <f t="shared" si="64"/>
        <v>5.9267241379310331E-2</v>
      </c>
      <c r="AL216" s="17">
        <v>4.75</v>
      </c>
      <c r="AM216" s="36">
        <f t="shared" si="70"/>
        <v>0.5118534482758621</v>
      </c>
      <c r="AN216" s="17">
        <v>5.3</v>
      </c>
      <c r="AO216" s="36">
        <f t="shared" si="71"/>
        <v>0.57112068965517249</v>
      </c>
      <c r="AP216" s="37">
        <v>7.1</v>
      </c>
      <c r="AQ216" s="37">
        <f t="shared" si="65"/>
        <v>0.76508620689655171</v>
      </c>
      <c r="AR216" s="37">
        <v>1.6499999999999995</v>
      </c>
      <c r="AS216" s="37">
        <f t="shared" si="66"/>
        <v>0.17780172413793099</v>
      </c>
    </row>
    <row r="217" spans="1:45" x14ac:dyDescent="0.35">
      <c r="A217" s="32" t="s">
        <v>215</v>
      </c>
      <c r="B217" s="33">
        <v>44.6</v>
      </c>
      <c r="C217" s="33">
        <v>32.1</v>
      </c>
      <c r="D217" s="33">
        <v>13.9</v>
      </c>
      <c r="E217" s="32">
        <v>8.84</v>
      </c>
      <c r="F217" s="17">
        <v>11.26</v>
      </c>
      <c r="G217" s="32">
        <f t="shared" si="67"/>
        <v>4.7699999999999996</v>
      </c>
      <c r="H217" s="34">
        <v>2.63</v>
      </c>
      <c r="I217" s="17">
        <v>2.14</v>
      </c>
      <c r="J217" s="32">
        <v>66.52</v>
      </c>
      <c r="K217" s="32">
        <v>36.07</v>
      </c>
      <c r="L217" s="17">
        <v>18.760000000000002</v>
      </c>
      <c r="M217" s="17">
        <v>30.74</v>
      </c>
      <c r="N217" s="17">
        <v>45.24</v>
      </c>
      <c r="O217" s="17">
        <v>28.22</v>
      </c>
      <c r="P217" s="17">
        <f t="shared" si="68"/>
        <v>2.519999999999996</v>
      </c>
      <c r="Q217" s="17">
        <f>'[1]Modern Mass &amp; Volume'!D213/0.001</f>
        <v>200.00000000000017</v>
      </c>
      <c r="R217" s="17">
        <v>497.9</v>
      </c>
      <c r="S217" s="35">
        <f t="shared" si="54"/>
        <v>2.4894999999999978</v>
      </c>
      <c r="T217" s="35">
        <f t="shared" si="55"/>
        <v>44.218472468916517</v>
      </c>
      <c r="U217" s="36">
        <f t="shared" si="56"/>
        <v>1.2737556561085972</v>
      </c>
      <c r="V217" s="36">
        <f t="shared" si="57"/>
        <v>0.12039800995024874</v>
      </c>
      <c r="W217" s="36">
        <f t="shared" si="58"/>
        <v>0.6682848026490279</v>
      </c>
      <c r="X217" s="36">
        <f t="shared" si="59"/>
        <v>19.558702645820809</v>
      </c>
      <c r="Y217" s="36">
        <f t="shared" si="60"/>
        <v>0.64249510010543986</v>
      </c>
      <c r="Z217" s="36">
        <f t="shared" si="61"/>
        <v>6.5098364027085479E-2</v>
      </c>
      <c r="AA217" s="36">
        <v>0.41467727674624227</v>
      </c>
      <c r="AB217" s="36">
        <v>1.2289719626168223</v>
      </c>
      <c r="AC217" s="37">
        <v>0.56183745583038869</v>
      </c>
      <c r="AD217" s="37">
        <v>1.6400000000000001</v>
      </c>
      <c r="AE217" s="36">
        <f t="shared" si="62"/>
        <v>0.18552036199095023</v>
      </c>
      <c r="AF217" s="37">
        <v>2.62</v>
      </c>
      <c r="AG217" s="36">
        <f t="shared" si="63"/>
        <v>0.29638009049773756</v>
      </c>
      <c r="AH217" s="36">
        <v>4.25</v>
      </c>
      <c r="AI217" s="36">
        <f t="shared" si="69"/>
        <v>0.48076923076923078</v>
      </c>
      <c r="AJ217" s="37">
        <v>0.75</v>
      </c>
      <c r="AK217" s="36">
        <f t="shared" si="64"/>
        <v>6.660746003552398E-2</v>
      </c>
      <c r="AL217" s="17">
        <v>5.0599999999999996</v>
      </c>
      <c r="AM217" s="36">
        <f t="shared" si="70"/>
        <v>0.44937833037300173</v>
      </c>
      <c r="AN217" s="17">
        <v>5.81</v>
      </c>
      <c r="AO217" s="36">
        <f t="shared" si="71"/>
        <v>0.51598579040852577</v>
      </c>
      <c r="AP217" s="37">
        <v>8.65</v>
      </c>
      <c r="AQ217" s="37">
        <f t="shared" si="65"/>
        <v>0.76820603907637663</v>
      </c>
      <c r="AR217" s="37">
        <v>1.9299999999999997</v>
      </c>
      <c r="AS217" s="37">
        <f t="shared" si="66"/>
        <v>0.17140319715808169</v>
      </c>
    </row>
    <row r="218" spans="1:45" x14ac:dyDescent="0.35">
      <c r="A218" s="32" t="s">
        <v>216</v>
      </c>
      <c r="B218" s="33">
        <v>43</v>
      </c>
      <c r="C218" s="33">
        <v>32</v>
      </c>
      <c r="D218" s="33">
        <v>14</v>
      </c>
      <c r="E218" s="32">
        <v>8.4400000000000013</v>
      </c>
      <c r="F218" s="17">
        <v>10.61</v>
      </c>
      <c r="G218" s="32">
        <f t="shared" si="67"/>
        <v>4.12</v>
      </c>
      <c r="H218" s="34">
        <v>2.5299999999999998</v>
      </c>
      <c r="I218" s="17">
        <v>1.59</v>
      </c>
      <c r="J218" s="32">
        <v>59.44</v>
      </c>
      <c r="K218" s="32">
        <v>33.28</v>
      </c>
      <c r="L218" s="17">
        <v>19.36</v>
      </c>
      <c r="M218" s="17">
        <v>28.63</v>
      </c>
      <c r="N218" s="17">
        <v>37.58</v>
      </c>
      <c r="O218" s="17">
        <v>26.22</v>
      </c>
      <c r="P218" s="17">
        <f t="shared" si="68"/>
        <v>2.5</v>
      </c>
      <c r="Q218" s="17">
        <f>'[1]Modern Mass &amp; Volume'!D214/0.001</f>
        <v>99.999999999999645</v>
      </c>
      <c r="R218" s="17">
        <v>389.8</v>
      </c>
      <c r="S218" s="35">
        <f t="shared" si="54"/>
        <v>3.8980000000000139</v>
      </c>
      <c r="T218" s="35">
        <f t="shared" si="55"/>
        <v>36.738925541941569</v>
      </c>
      <c r="U218" s="36">
        <f t="shared" si="56"/>
        <v>1.2571090047393363</v>
      </c>
      <c r="V218" s="36">
        <f t="shared" si="57"/>
        <v>0.11391076115485554</v>
      </c>
      <c r="W218" s="36">
        <f t="shared" si="58"/>
        <v>0.66377512049349841</v>
      </c>
      <c r="X218" s="36">
        <f t="shared" si="59"/>
        <v>18.633216689098251</v>
      </c>
      <c r="Y218" s="36">
        <f t="shared" si="60"/>
        <v>0.67440693810593555</v>
      </c>
      <c r="Z218" s="36">
        <f t="shared" si="61"/>
        <v>6.8331709225498236E-2</v>
      </c>
      <c r="AA218" s="36">
        <v>0.51516764236295898</v>
      </c>
      <c r="AB218" s="36">
        <v>1.591194968553459</v>
      </c>
      <c r="AC218" s="37">
        <v>0.47038327526132406</v>
      </c>
      <c r="AD218" s="37">
        <v>1.47</v>
      </c>
      <c r="AE218" s="36">
        <f t="shared" si="62"/>
        <v>0.17417061611374404</v>
      </c>
      <c r="AF218" s="37">
        <v>2.31</v>
      </c>
      <c r="AG218" s="36">
        <f t="shared" si="63"/>
        <v>0.27369668246445494</v>
      </c>
      <c r="AH218" s="36">
        <v>4.1100000000000003</v>
      </c>
      <c r="AI218" s="36">
        <f t="shared" si="69"/>
        <v>0.48696682464454971</v>
      </c>
      <c r="AJ218" s="37">
        <v>0.3100000000000005</v>
      </c>
      <c r="AK218" s="36">
        <f t="shared" si="64"/>
        <v>2.9217719132893546E-2</v>
      </c>
      <c r="AL218" s="17">
        <v>5.17</v>
      </c>
      <c r="AM218" s="36">
        <f t="shared" si="70"/>
        <v>0.4872761545711593</v>
      </c>
      <c r="AN218" s="17">
        <v>5.48</v>
      </c>
      <c r="AO218" s="36">
        <f t="shared" si="71"/>
        <v>0.51649387370405286</v>
      </c>
      <c r="AP218" s="37">
        <v>8.08</v>
      </c>
      <c r="AQ218" s="37">
        <f t="shared" si="65"/>
        <v>0.76154571159283702</v>
      </c>
      <c r="AR218" s="37">
        <v>2.0199999999999996</v>
      </c>
      <c r="AS218" s="37">
        <f t="shared" si="66"/>
        <v>0.1903864278982092</v>
      </c>
    </row>
    <row r="219" spans="1:45" x14ac:dyDescent="0.35">
      <c r="A219" s="32" t="s">
        <v>217</v>
      </c>
      <c r="B219" s="39">
        <v>72.400000000000006</v>
      </c>
      <c r="C219" s="39">
        <v>55.3</v>
      </c>
      <c r="D219" s="39">
        <v>14</v>
      </c>
      <c r="E219" s="32">
        <v>10.45</v>
      </c>
      <c r="F219" s="17">
        <v>14.04</v>
      </c>
      <c r="G219" s="32">
        <f t="shared" si="67"/>
        <v>6.03</v>
      </c>
      <c r="H219" s="34">
        <v>3.56</v>
      </c>
      <c r="I219" s="17">
        <v>2.4700000000000002</v>
      </c>
      <c r="J219" s="32">
        <v>94.68</v>
      </c>
      <c r="K219" s="32">
        <v>43.53</v>
      </c>
      <c r="L219" s="17">
        <v>25.09</v>
      </c>
      <c r="M219" s="17">
        <v>37.5</v>
      </c>
      <c r="N219" s="17">
        <v>65.08</v>
      </c>
      <c r="O219" s="17">
        <v>33.369999999999997</v>
      </c>
      <c r="P219" s="17">
        <f t="shared" si="68"/>
        <v>4.5100000000000051</v>
      </c>
      <c r="Q219" s="17">
        <f>'[1]Modern Mass &amp; Volume'!D215/0.001</f>
        <v>299.99999999999983</v>
      </c>
      <c r="R219" s="17">
        <v>919.2</v>
      </c>
      <c r="S219" s="35">
        <f t="shared" si="54"/>
        <v>3.0640000000000018</v>
      </c>
      <c r="T219" s="35">
        <f t="shared" si="55"/>
        <v>65.470085470085479</v>
      </c>
      <c r="U219" s="36">
        <f t="shared" si="56"/>
        <v>1.3435406698564594</v>
      </c>
      <c r="V219" s="36">
        <f t="shared" si="57"/>
        <v>0.14659044507962435</v>
      </c>
      <c r="W219" s="36">
        <f t="shared" si="58"/>
        <v>0.64531959268801387</v>
      </c>
      <c r="X219" s="36">
        <f t="shared" si="59"/>
        <v>20.013317490494295</v>
      </c>
      <c r="Y219" s="36">
        <f t="shared" si="60"/>
        <v>0.62790042781901634</v>
      </c>
      <c r="Z219" s="36">
        <f t="shared" si="61"/>
        <v>6.3619614556153017E-2</v>
      </c>
      <c r="AA219" s="36">
        <v>0.38552550706822375</v>
      </c>
      <c r="AB219" s="36">
        <v>1.4412955465587043</v>
      </c>
      <c r="AC219" s="37">
        <v>0.47390691114245415</v>
      </c>
      <c r="AD219" s="37">
        <v>1.68</v>
      </c>
      <c r="AE219" s="36">
        <f t="shared" si="62"/>
        <v>0.16076555023923444</v>
      </c>
      <c r="AF219" s="37">
        <v>3.61</v>
      </c>
      <c r="AG219" s="36">
        <f t="shared" si="63"/>
        <v>0.34545454545454546</v>
      </c>
      <c r="AH219" s="36">
        <v>5.05</v>
      </c>
      <c r="AI219" s="36">
        <f t="shared" si="69"/>
        <v>0.48325358851674644</v>
      </c>
      <c r="AJ219" s="59">
        <v>1.3900000000000006</v>
      </c>
      <c r="AK219" s="36">
        <f t="shared" si="64"/>
        <v>9.9002849002849044E-2</v>
      </c>
      <c r="AL219" s="17">
        <v>7.68</v>
      </c>
      <c r="AM219" s="36">
        <f t="shared" si="70"/>
        <v>0.54700854700854706</v>
      </c>
      <c r="AN219" s="60">
        <v>9.07</v>
      </c>
      <c r="AO219" s="36">
        <f t="shared" si="71"/>
        <v>0.64601139601139612</v>
      </c>
      <c r="AP219" s="37">
        <v>10.08</v>
      </c>
      <c r="AQ219" s="37">
        <f t="shared" si="65"/>
        <v>0.71794871794871795</v>
      </c>
      <c r="AR219" s="37">
        <v>2.8099999999999987</v>
      </c>
      <c r="AS219" s="37">
        <f t="shared" si="66"/>
        <v>0.20014245014245005</v>
      </c>
    </row>
    <row r="220" spans="1:45" x14ac:dyDescent="0.35">
      <c r="A220" s="32" t="s">
        <v>218</v>
      </c>
      <c r="B220" s="39">
        <v>20.5</v>
      </c>
      <c r="C220" s="39">
        <v>17</v>
      </c>
      <c r="D220" s="39">
        <v>4.32</v>
      </c>
      <c r="E220" s="32">
        <v>5.58</v>
      </c>
      <c r="F220" s="17">
        <v>6.97</v>
      </c>
      <c r="G220" s="32">
        <f t="shared" si="67"/>
        <v>2.59</v>
      </c>
      <c r="H220" s="34">
        <v>1.35</v>
      </c>
      <c r="I220" s="17">
        <v>1.24</v>
      </c>
      <c r="J220" s="32">
        <v>27.15</v>
      </c>
      <c r="K220" s="32">
        <v>23.61</v>
      </c>
      <c r="L220" s="17">
        <v>8.39</v>
      </c>
      <c r="M220" s="17">
        <v>18.73</v>
      </c>
      <c r="N220" s="17">
        <v>18.010000000000002</v>
      </c>
      <c r="O220" s="17">
        <v>18.260000000000002</v>
      </c>
      <c r="P220" s="17">
        <f t="shared" si="68"/>
        <v>0.74999999999999645</v>
      </c>
      <c r="Q220" s="17">
        <f>'[1]Modern Mass &amp; Volume'!D216/0.001</f>
        <v>40.000000000000036</v>
      </c>
      <c r="R220" s="17">
        <v>109.5</v>
      </c>
      <c r="S220" s="35">
        <f t="shared" si="54"/>
        <v>2.7374999999999976</v>
      </c>
      <c r="T220" s="35">
        <f t="shared" si="55"/>
        <v>15.710186513629843</v>
      </c>
      <c r="U220" s="36">
        <f t="shared" si="56"/>
        <v>1.2491039426523296</v>
      </c>
      <c r="V220" s="36">
        <f t="shared" si="57"/>
        <v>0.11075697211155375</v>
      </c>
      <c r="W220" s="36">
        <f t="shared" si="58"/>
        <v>0.69807624072445651</v>
      </c>
      <c r="X220" s="36">
        <f t="shared" si="59"/>
        <v>20.531569060773482</v>
      </c>
      <c r="Y220" s="36">
        <f t="shared" si="60"/>
        <v>0.61205115776406038</v>
      </c>
      <c r="Z220" s="36">
        <f t="shared" si="61"/>
        <v>6.2013747754317824E-2</v>
      </c>
      <c r="AA220" s="36">
        <v>0.46585230427540253</v>
      </c>
      <c r="AB220" s="36">
        <v>1.088709677419355</v>
      </c>
      <c r="AC220" s="37">
        <v>0.453125</v>
      </c>
      <c r="AD220" s="37">
        <v>1.08</v>
      </c>
      <c r="AE220" s="36">
        <f t="shared" si="62"/>
        <v>0.19354838709677422</v>
      </c>
      <c r="AF220" s="37">
        <v>1.44</v>
      </c>
      <c r="AG220" s="36">
        <f t="shared" si="63"/>
        <v>0.25806451612903225</v>
      </c>
      <c r="AH220" s="36">
        <v>2.44</v>
      </c>
      <c r="AI220" s="36">
        <f t="shared" si="69"/>
        <v>0.4372759856630824</v>
      </c>
      <c r="AJ220" s="37">
        <v>0.83000000000000007</v>
      </c>
      <c r="AK220" s="36">
        <f t="shared" si="64"/>
        <v>0.11908177905308466</v>
      </c>
      <c r="AL220" s="17">
        <v>3.15</v>
      </c>
      <c r="AM220" s="36">
        <f t="shared" si="70"/>
        <v>0.4519368723098996</v>
      </c>
      <c r="AN220" s="17">
        <v>3.98</v>
      </c>
      <c r="AO220" s="36">
        <f t="shared" si="71"/>
        <v>0.57101865136298424</v>
      </c>
      <c r="AP220" s="37">
        <v>5.74</v>
      </c>
      <c r="AQ220" s="37">
        <f t="shared" si="65"/>
        <v>0.82352941176470595</v>
      </c>
      <c r="AR220" s="37">
        <v>0.87999999999999989</v>
      </c>
      <c r="AS220" s="37">
        <f t="shared" si="66"/>
        <v>0.12625538020086083</v>
      </c>
    </row>
    <row r="221" spans="1:45" x14ac:dyDescent="0.35">
      <c r="A221" s="32" t="s">
        <v>219</v>
      </c>
      <c r="B221" s="39">
        <v>20.5</v>
      </c>
      <c r="C221" s="39">
        <v>15.5</v>
      </c>
      <c r="D221" s="39">
        <v>4.16</v>
      </c>
      <c r="E221" s="32">
        <v>5.78</v>
      </c>
      <c r="F221" s="17">
        <v>7.34</v>
      </c>
      <c r="G221" s="32">
        <f t="shared" si="67"/>
        <v>2.8</v>
      </c>
      <c r="H221" s="34">
        <v>1.5</v>
      </c>
      <c r="I221" s="17">
        <v>1.3</v>
      </c>
      <c r="J221" s="32">
        <v>29.14</v>
      </c>
      <c r="K221" s="32">
        <v>23.56</v>
      </c>
      <c r="L221" s="17">
        <v>8.57</v>
      </c>
      <c r="M221" s="17">
        <v>19.190000000000001</v>
      </c>
      <c r="N221" s="17">
        <v>19.440000000000001</v>
      </c>
      <c r="O221" s="17">
        <v>18.75</v>
      </c>
      <c r="P221" s="17">
        <f t="shared" si="68"/>
        <v>1.129999999999999</v>
      </c>
      <c r="Q221" s="17">
        <f>'[1]Modern Mass &amp; Volume'!D217/0.001</f>
        <v>49.999999999999822</v>
      </c>
      <c r="R221" s="17">
        <v>128.1</v>
      </c>
      <c r="S221" s="35">
        <f t="shared" si="54"/>
        <v>2.5620000000000092</v>
      </c>
      <c r="T221" s="35">
        <f t="shared" si="55"/>
        <v>17.452316076294277</v>
      </c>
      <c r="U221" s="36">
        <f t="shared" si="56"/>
        <v>1.2698961937716262</v>
      </c>
      <c r="V221" s="36">
        <f t="shared" si="57"/>
        <v>0.11890243902439021</v>
      </c>
      <c r="W221" s="36">
        <f t="shared" si="58"/>
        <v>0.68685592525197281</v>
      </c>
      <c r="X221" s="36">
        <f t="shared" si="59"/>
        <v>19.04851063829787</v>
      </c>
      <c r="Y221" s="36">
        <f t="shared" si="60"/>
        <v>0.65970357751193054</v>
      </c>
      <c r="Z221" s="36">
        <f t="shared" si="61"/>
        <v>6.6841947326593529E-2</v>
      </c>
      <c r="AA221" s="36">
        <v>0.44084362139917693</v>
      </c>
      <c r="AB221" s="36">
        <v>1.1538461538461537</v>
      </c>
      <c r="AC221" s="37">
        <v>0.40632603406326029</v>
      </c>
      <c r="AD221" s="37">
        <v>1.04</v>
      </c>
      <c r="AE221" s="36">
        <f t="shared" si="62"/>
        <v>0.17993079584775087</v>
      </c>
      <c r="AF221" s="37">
        <v>1.6</v>
      </c>
      <c r="AG221" s="36">
        <f t="shared" si="63"/>
        <v>0.27681660899653981</v>
      </c>
      <c r="AH221" s="36">
        <v>2.62</v>
      </c>
      <c r="AI221" s="36">
        <f t="shared" si="69"/>
        <v>0.45328719723183392</v>
      </c>
      <c r="AJ221" s="37">
        <v>0.48</v>
      </c>
      <c r="AK221" s="36">
        <f t="shared" si="64"/>
        <v>6.5395095367847406E-2</v>
      </c>
      <c r="AL221" s="17">
        <v>3.61</v>
      </c>
      <c r="AM221" s="36">
        <f t="shared" si="70"/>
        <v>0.49182561307901906</v>
      </c>
      <c r="AN221" s="17">
        <v>4.09</v>
      </c>
      <c r="AO221" s="36">
        <f t="shared" si="71"/>
        <v>0.55722070844686644</v>
      </c>
      <c r="AP221" s="37">
        <v>5.6</v>
      </c>
      <c r="AQ221" s="37">
        <f t="shared" si="65"/>
        <v>0.76294277929155307</v>
      </c>
      <c r="AR221" s="37">
        <v>1.2999999999999998</v>
      </c>
      <c r="AS221" s="37">
        <f t="shared" si="66"/>
        <v>0.17711171662125338</v>
      </c>
    </row>
    <row r="222" spans="1:45" x14ac:dyDescent="0.35">
      <c r="A222" s="68" t="s">
        <v>220</v>
      </c>
      <c r="B222" s="69">
        <v>27</v>
      </c>
      <c r="C222" s="69">
        <v>23.8</v>
      </c>
      <c r="D222" s="69">
        <v>9</v>
      </c>
      <c r="E222" s="68">
        <v>7.0400000000000009</v>
      </c>
      <c r="F222" s="70">
        <v>8.82</v>
      </c>
      <c r="G222" s="68">
        <f t="shared" si="67"/>
        <v>3.2800000000000002</v>
      </c>
      <c r="H222" s="71">
        <v>1.71</v>
      </c>
      <c r="I222" s="70">
        <v>1.57</v>
      </c>
      <c r="J222" s="68">
        <v>40.659999999999997</v>
      </c>
      <c r="K222" s="68">
        <v>28.89</v>
      </c>
      <c r="L222" s="70">
        <v>11.63</v>
      </c>
      <c r="M222" s="70">
        <v>22.95</v>
      </c>
      <c r="N222" s="70">
        <v>27.39</v>
      </c>
      <c r="O222" s="70">
        <v>22.02</v>
      </c>
      <c r="P222" s="70">
        <f t="shared" si="68"/>
        <v>1.6399999999999935</v>
      </c>
      <c r="Q222" s="70">
        <f>'[1]Modern Mass &amp; Volume'!D218/0.001</f>
        <v>49.999999999999822</v>
      </c>
      <c r="R222" s="70">
        <v>203</v>
      </c>
      <c r="S222" s="72">
        <f t="shared" si="54"/>
        <v>4.0600000000000147</v>
      </c>
      <c r="T222" s="72">
        <f t="shared" si="55"/>
        <v>23.015873015873016</v>
      </c>
      <c r="U222" s="73">
        <f t="shared" si="56"/>
        <v>1.2528409090909089</v>
      </c>
      <c r="V222" s="73">
        <f t="shared" si="57"/>
        <v>0.1122320302648171</v>
      </c>
      <c r="W222" s="73">
        <f t="shared" si="58"/>
        <v>0.65482632446918143</v>
      </c>
      <c r="X222" s="73">
        <f t="shared" si="59"/>
        <v>20.527105263157896</v>
      </c>
      <c r="Y222" s="73">
        <f t="shared" si="60"/>
        <v>0.61218425361287199</v>
      </c>
      <c r="Z222" s="73">
        <f t="shared" si="61"/>
        <v>6.2027233183257278E-2</v>
      </c>
      <c r="AA222" s="73">
        <v>0.4246075209930632</v>
      </c>
      <c r="AB222" s="73">
        <v>1.089171974522293</v>
      </c>
      <c r="AC222" s="74">
        <v>0.46058091286307057</v>
      </c>
      <c r="AD222" s="74">
        <v>1.3900000000000001</v>
      </c>
      <c r="AE222" s="73">
        <f t="shared" si="62"/>
        <v>0.19744318181818182</v>
      </c>
      <c r="AF222" s="74">
        <v>1.6400000000000001</v>
      </c>
      <c r="AG222" s="73">
        <f t="shared" si="63"/>
        <v>0.23295454545454544</v>
      </c>
      <c r="AH222" s="73">
        <v>2.9800000000000004</v>
      </c>
      <c r="AI222" s="73">
        <f t="shared" si="69"/>
        <v>0.42329545454545453</v>
      </c>
      <c r="AJ222" s="74">
        <v>0.47999999999999954</v>
      </c>
      <c r="AK222" s="73">
        <f t="shared" si="64"/>
        <v>5.4421768707482936E-2</v>
      </c>
      <c r="AL222" s="70">
        <v>4.6100000000000003</v>
      </c>
      <c r="AM222" s="73">
        <f t="shared" si="70"/>
        <v>0.52267573696145131</v>
      </c>
      <c r="AN222" s="70">
        <v>5.09</v>
      </c>
      <c r="AO222" s="73">
        <f t="shared" si="71"/>
        <v>0.57709750566893425</v>
      </c>
      <c r="AP222" s="74">
        <v>6.58</v>
      </c>
      <c r="AQ222" s="74">
        <f t="shared" si="65"/>
        <v>0.74603174603174605</v>
      </c>
      <c r="AR222" s="74">
        <v>1.7000000000000002</v>
      </c>
      <c r="AS222" s="74">
        <f t="shared" si="66"/>
        <v>0.1927437641723356</v>
      </c>
    </row>
    <row r="223" spans="1:45" x14ac:dyDescent="0.35">
      <c r="A223" s="17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17"/>
      <c r="AD223" s="17"/>
      <c r="AE223" s="17"/>
      <c r="AF223" s="17"/>
      <c r="AG223" s="17"/>
      <c r="AH223" s="17"/>
      <c r="AI223" s="17"/>
      <c r="AJ223" s="17"/>
      <c r="AK223" s="17"/>
      <c r="AL223" s="32"/>
      <c r="AM223" s="17"/>
      <c r="AN223" s="17"/>
      <c r="AO223" s="17"/>
      <c r="AP223" s="17"/>
      <c r="AQ223" s="17"/>
      <c r="AR223" s="17"/>
      <c r="AS223" s="17"/>
    </row>
    <row r="224" spans="1:45" x14ac:dyDescent="0.35">
      <c r="A224" s="17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17"/>
      <c r="AD224" s="17"/>
      <c r="AE224" s="17"/>
      <c r="AF224" s="17"/>
      <c r="AG224" s="17"/>
      <c r="AH224" s="17"/>
      <c r="AI224" s="17"/>
      <c r="AJ224" s="17"/>
      <c r="AK224" s="17"/>
      <c r="AL224" s="32"/>
      <c r="AM224" s="17"/>
      <c r="AN224" s="17"/>
      <c r="AO224" s="17"/>
      <c r="AP224" s="17"/>
      <c r="AQ224" s="17"/>
      <c r="AR224" s="17"/>
      <c r="AS224" s="17"/>
    </row>
    <row r="225" spans="1:45" x14ac:dyDescent="0.35">
      <c r="A225" s="17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17"/>
      <c r="AD225" s="17"/>
      <c r="AE225" s="17"/>
      <c r="AF225" s="17"/>
      <c r="AG225" s="17"/>
      <c r="AH225" s="17"/>
      <c r="AI225" s="17"/>
      <c r="AJ225" s="17"/>
      <c r="AK225" s="17"/>
      <c r="AL225" s="32"/>
      <c r="AM225" s="17"/>
      <c r="AN225" s="17"/>
      <c r="AO225" s="17"/>
      <c r="AP225" s="17"/>
      <c r="AQ225" s="17"/>
      <c r="AR225" s="17"/>
      <c r="AS225" s="17"/>
    </row>
    <row r="226" spans="1:45" x14ac:dyDescent="0.35">
      <c r="B226" s="4"/>
      <c r="C226" s="4"/>
      <c r="D226" s="4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2"/>
      <c r="V226" s="2"/>
      <c r="W226" s="2"/>
      <c r="X226" s="2"/>
      <c r="Y226" s="2"/>
      <c r="Z226" s="2"/>
      <c r="AA226" s="2"/>
      <c r="AB226" s="2"/>
      <c r="AL226" s="1"/>
    </row>
    <row r="227" spans="1:45" x14ac:dyDescent="0.35">
      <c r="B227" s="4"/>
      <c r="C227" s="4"/>
      <c r="D227" s="4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2"/>
      <c r="V227" s="2"/>
      <c r="W227" s="2"/>
      <c r="X227" s="2"/>
      <c r="Y227" s="2"/>
      <c r="Z227" s="2"/>
      <c r="AA227" s="2"/>
      <c r="AB227" s="2"/>
      <c r="AL227" s="1"/>
    </row>
    <row r="228" spans="1:45" x14ac:dyDescent="0.35">
      <c r="B228" s="4"/>
      <c r="C228" s="4"/>
      <c r="D228" s="4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2"/>
      <c r="V228" s="2"/>
      <c r="W228" s="2"/>
      <c r="X228" s="2"/>
      <c r="Y228" s="2"/>
      <c r="Z228" s="2"/>
      <c r="AA228" s="2"/>
      <c r="AB228" s="2"/>
      <c r="AL228" s="1"/>
    </row>
    <row r="229" spans="1:45" x14ac:dyDescent="0.35"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2"/>
      <c r="V229" s="2"/>
      <c r="W229" s="2"/>
      <c r="X229" s="2"/>
      <c r="Y229" s="2"/>
      <c r="Z229" s="2"/>
      <c r="AA229" s="2"/>
      <c r="AB229" s="2"/>
      <c r="AL229" s="1"/>
    </row>
    <row r="230" spans="1:45" x14ac:dyDescent="0.35">
      <c r="B230" s="5"/>
      <c r="C230" s="5"/>
      <c r="D230" s="5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2"/>
      <c r="V230" s="2"/>
      <c r="W230" s="2"/>
      <c r="X230" s="2"/>
      <c r="Y230" s="2"/>
      <c r="Z230" s="2"/>
      <c r="AA230" s="2"/>
      <c r="AB230" s="2"/>
      <c r="AL230" s="1"/>
    </row>
    <row r="231" spans="1:45" x14ac:dyDescent="0.3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L231" s="1"/>
    </row>
    <row r="232" spans="1:45" x14ac:dyDescent="0.3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L232" s="1"/>
    </row>
    <row r="233" spans="1:45" x14ac:dyDescent="0.3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L233" s="1"/>
    </row>
    <row r="234" spans="1:45" x14ac:dyDescent="0.3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L234" s="1"/>
    </row>
    <row r="235" spans="1:45" x14ac:dyDescent="0.3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L235" s="1"/>
    </row>
    <row r="236" spans="1:45" x14ac:dyDescent="0.3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L236" s="1"/>
    </row>
    <row r="237" spans="1:45" x14ac:dyDescent="0.3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L237" s="1"/>
    </row>
    <row r="238" spans="1:45" x14ac:dyDescent="0.3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L238" s="1"/>
    </row>
    <row r="239" spans="1:45" x14ac:dyDescent="0.3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L239" s="1"/>
    </row>
    <row r="240" spans="1:45" x14ac:dyDescent="0.3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L240" s="1"/>
    </row>
    <row r="241" spans="2:38" x14ac:dyDescent="0.3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L241" s="1"/>
    </row>
    <row r="256" spans="2:38" x14ac:dyDescent="0.3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L256" s="1"/>
    </row>
    <row r="257" spans="2:38" x14ac:dyDescent="0.3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L257" s="1"/>
    </row>
    <row r="258" spans="2:38" x14ac:dyDescent="0.3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L258" s="1"/>
    </row>
    <row r="259" spans="2:38" x14ac:dyDescent="0.3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L259" s="1"/>
    </row>
    <row r="260" spans="2:38" x14ac:dyDescent="0.3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L260" s="1"/>
    </row>
    <row r="261" spans="2:38" x14ac:dyDescent="0.3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L261" s="1"/>
    </row>
    <row r="262" spans="2:38" x14ac:dyDescent="0.3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L262" s="1"/>
    </row>
    <row r="263" spans="2:38" x14ac:dyDescent="0.3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L263" s="1"/>
    </row>
    <row r="264" spans="2:38" x14ac:dyDescent="0.3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L264" s="1"/>
    </row>
    <row r="265" spans="2:38" x14ac:dyDescent="0.3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L265" s="1"/>
    </row>
    <row r="266" spans="2:38" x14ac:dyDescent="0.3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L266" s="1"/>
    </row>
    <row r="267" spans="2:38" x14ac:dyDescent="0.3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L267" s="1"/>
    </row>
    <row r="268" spans="2:38" x14ac:dyDescent="0.3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L268" s="1"/>
    </row>
    <row r="269" spans="2:38" x14ac:dyDescent="0.3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L269" s="1"/>
    </row>
    <row r="270" spans="2:38" x14ac:dyDescent="0.3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L270" s="1"/>
    </row>
    <row r="271" spans="2:38" x14ac:dyDescent="0.3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L271" s="1"/>
    </row>
    <row r="272" spans="2:38" x14ac:dyDescent="0.3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L272" s="1"/>
    </row>
    <row r="273" spans="2:38" x14ac:dyDescent="0.3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L273" s="1"/>
    </row>
    <row r="274" spans="2:38" x14ac:dyDescent="0.3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L274" s="1"/>
    </row>
    <row r="275" spans="2:38" x14ac:dyDescent="0.3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L275" s="1"/>
    </row>
    <row r="276" spans="2:38" x14ac:dyDescent="0.3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L276" s="1"/>
    </row>
    <row r="277" spans="2:38" x14ac:dyDescent="0.3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L277" s="1"/>
    </row>
    <row r="278" spans="2:38" x14ac:dyDescent="0.3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L278" s="1"/>
    </row>
    <row r="279" spans="2:38" x14ac:dyDescent="0.3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L279" s="1"/>
    </row>
    <row r="280" spans="2:38" x14ac:dyDescent="0.3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L280" s="1"/>
    </row>
    <row r="281" spans="2:38" x14ac:dyDescent="0.3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L281" s="1"/>
    </row>
    <row r="282" spans="2:38" x14ac:dyDescent="0.3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L282" s="1"/>
    </row>
    <row r="283" spans="2:38" x14ac:dyDescent="0.3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L283" s="1"/>
    </row>
    <row r="284" spans="2:38" x14ac:dyDescent="0.3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L284" s="1"/>
    </row>
    <row r="285" spans="2:38" x14ac:dyDescent="0.3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L285" s="1"/>
    </row>
    <row r="286" spans="2:38" x14ac:dyDescent="0.3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L286" s="1"/>
    </row>
    <row r="287" spans="2:38" x14ac:dyDescent="0.3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L287" s="1"/>
    </row>
    <row r="288" spans="2:38" x14ac:dyDescent="0.3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L288" s="1"/>
    </row>
    <row r="289" spans="2:38" x14ac:dyDescent="0.3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L289" s="1"/>
    </row>
    <row r="290" spans="2:38" x14ac:dyDescent="0.3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L290" s="1"/>
    </row>
    <row r="291" spans="2:38" x14ac:dyDescent="0.3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L291" s="1"/>
    </row>
    <row r="292" spans="2:38" x14ac:dyDescent="0.3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L292" s="1"/>
    </row>
    <row r="293" spans="2:38" x14ac:dyDescent="0.3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L293" s="1"/>
    </row>
    <row r="294" spans="2:38" x14ac:dyDescent="0.3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L294" s="1"/>
    </row>
    <row r="295" spans="2:38" x14ac:dyDescent="0.3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L295" s="1"/>
    </row>
    <row r="296" spans="2:38" x14ac:dyDescent="0.3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L296" s="1"/>
    </row>
    <row r="297" spans="2:38" x14ac:dyDescent="0.3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L297" s="1"/>
    </row>
    <row r="298" spans="2:38" x14ac:dyDescent="0.3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L298" s="1"/>
    </row>
    <row r="299" spans="2:38" x14ac:dyDescent="0.3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L299" s="1"/>
    </row>
    <row r="305" spans="2:38" x14ac:dyDescent="0.3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L305" s="1"/>
    </row>
    <row r="306" spans="2:38" x14ac:dyDescent="0.3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L306" s="1"/>
    </row>
    <row r="307" spans="2:38" x14ac:dyDescent="0.3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L307" s="1"/>
    </row>
    <row r="308" spans="2:38" x14ac:dyDescent="0.3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L308" s="1"/>
    </row>
    <row r="309" spans="2:38" x14ac:dyDescent="0.3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L309" s="1"/>
    </row>
    <row r="310" spans="2:38" x14ac:dyDescent="0.3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L310" s="1"/>
    </row>
    <row r="311" spans="2:38" x14ac:dyDescent="0.3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L311" s="1"/>
    </row>
    <row r="312" spans="2:38" x14ac:dyDescent="0.3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L312" s="1"/>
    </row>
    <row r="313" spans="2:38" x14ac:dyDescent="0.3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L313" s="1"/>
    </row>
    <row r="314" spans="2:38" x14ac:dyDescent="0.3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L314" s="1"/>
    </row>
    <row r="315" spans="2:38" x14ac:dyDescent="0.3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L315" s="1"/>
    </row>
    <row r="316" spans="2:38" x14ac:dyDescent="0.3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L316" s="1"/>
    </row>
    <row r="317" spans="2:38" x14ac:dyDescent="0.3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L317" s="1"/>
    </row>
    <row r="318" spans="2:38" x14ac:dyDescent="0.3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L318" s="1"/>
    </row>
    <row r="319" spans="2:38" x14ac:dyDescent="0.3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L319" s="1"/>
    </row>
    <row r="320" spans="2:38" x14ac:dyDescent="0.3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L320" s="1"/>
    </row>
    <row r="321" spans="2:38" x14ac:dyDescent="0.3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L321" s="1"/>
    </row>
    <row r="322" spans="2:38" x14ac:dyDescent="0.3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L322" s="1"/>
    </row>
    <row r="323" spans="2:38" x14ac:dyDescent="0.3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L323" s="1"/>
    </row>
  </sheetData>
  <mergeCells count="12">
    <mergeCell ref="AD5:AI5"/>
    <mergeCell ref="AJ5:AS5"/>
    <mergeCell ref="B4:D5"/>
    <mergeCell ref="E4:T4"/>
    <mergeCell ref="U4:AC5"/>
    <mergeCell ref="AD4:AS4"/>
    <mergeCell ref="G5:I5"/>
    <mergeCell ref="J5:P5"/>
    <mergeCell ref="Q5:Q6"/>
    <mergeCell ref="R5:R6"/>
    <mergeCell ref="S5:S6"/>
    <mergeCell ref="T5:T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7A8D3-956B-455D-BB77-90C4AE902BF9}">
  <dimension ref="A2:N24"/>
  <sheetViews>
    <sheetView zoomScale="70" zoomScaleNormal="70" workbookViewId="0">
      <selection activeCell="A2" sqref="A2"/>
    </sheetView>
  </sheetViews>
  <sheetFormatPr defaultRowHeight="14.5" x14ac:dyDescent="0.35"/>
  <cols>
    <col min="2" max="2" width="10.7265625" customWidth="1"/>
  </cols>
  <sheetData>
    <row r="2" spans="1:14" ht="18" x14ac:dyDescent="0.4">
      <c r="A2" s="16" t="s">
        <v>848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x14ac:dyDescent="0.3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x14ac:dyDescent="0.35">
      <c r="A4" s="17"/>
      <c r="B4" s="75" t="s">
        <v>463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x14ac:dyDescent="0.35">
      <c r="A5" s="17"/>
      <c r="B5" s="17"/>
      <c r="C5" s="212" t="s">
        <v>457</v>
      </c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17"/>
    </row>
    <row r="6" spans="1:14" x14ac:dyDescent="0.35">
      <c r="A6" s="17"/>
      <c r="B6" s="77" t="s">
        <v>456</v>
      </c>
      <c r="C6" s="77" t="s">
        <v>430</v>
      </c>
      <c r="D6" s="77" t="s">
        <v>431</v>
      </c>
      <c r="E6" s="77" t="s">
        <v>432</v>
      </c>
      <c r="F6" s="77" t="s">
        <v>433</v>
      </c>
      <c r="G6" s="77" t="s">
        <v>520</v>
      </c>
      <c r="H6" s="78" t="s">
        <v>434</v>
      </c>
      <c r="I6" s="79" t="s">
        <v>435</v>
      </c>
      <c r="J6" s="77" t="s">
        <v>436</v>
      </c>
      <c r="K6" s="77" t="s">
        <v>437</v>
      </c>
      <c r="L6" s="77" t="s">
        <v>438</v>
      </c>
      <c r="M6" s="77" t="s">
        <v>439</v>
      </c>
      <c r="N6" s="17"/>
    </row>
    <row r="7" spans="1:14" x14ac:dyDescent="0.35">
      <c r="A7" s="17"/>
      <c r="B7" s="77" t="s">
        <v>440</v>
      </c>
      <c r="C7" s="77">
        <v>0.93410000000000004</v>
      </c>
      <c r="D7" s="77">
        <v>0.93969999999999998</v>
      </c>
      <c r="E7" s="77">
        <v>0.97340000000000004</v>
      </c>
      <c r="F7" s="80">
        <v>0.98550000000000004</v>
      </c>
      <c r="G7" s="77">
        <v>0.96179999999999999</v>
      </c>
      <c r="H7" s="78">
        <v>0.9768</v>
      </c>
      <c r="I7" s="79">
        <v>0.97829999999999995</v>
      </c>
      <c r="J7" s="77">
        <v>0.96799999999999997</v>
      </c>
      <c r="K7" s="77">
        <v>0.97529999999999994</v>
      </c>
      <c r="L7" s="77">
        <v>0.99099999999999999</v>
      </c>
      <c r="M7" s="77">
        <v>0.98260000000000003</v>
      </c>
      <c r="N7" s="17"/>
    </row>
    <row r="8" spans="1:14" x14ac:dyDescent="0.35">
      <c r="A8" s="17"/>
      <c r="B8" s="77" t="s">
        <v>441</v>
      </c>
      <c r="C8" s="77">
        <v>0.93840000000000001</v>
      </c>
      <c r="D8" s="77">
        <v>0.94320000000000004</v>
      </c>
      <c r="E8" s="77">
        <v>0.97050000000000003</v>
      </c>
      <c r="F8" s="77">
        <v>0.98529999999999995</v>
      </c>
      <c r="G8" s="77">
        <v>0.96330000000000005</v>
      </c>
      <c r="H8" s="78">
        <v>0.98</v>
      </c>
      <c r="I8" s="79">
        <v>0.98070000000000002</v>
      </c>
      <c r="J8" s="77">
        <v>0.97260000000000002</v>
      </c>
      <c r="K8" s="77">
        <v>0.97509999999999997</v>
      </c>
      <c r="L8" s="77">
        <v>0.99129999999999996</v>
      </c>
      <c r="M8" s="77">
        <v>0.98609999999999998</v>
      </c>
      <c r="N8" s="17"/>
    </row>
    <row r="9" spans="1:14" x14ac:dyDescent="0.35">
      <c r="A9" s="17"/>
      <c r="B9" s="77" t="s">
        <v>442</v>
      </c>
      <c r="C9" s="77">
        <v>0.90139999999999998</v>
      </c>
      <c r="D9" s="77">
        <v>0.97570000000000001</v>
      </c>
      <c r="E9" s="77">
        <v>0.96209999999999996</v>
      </c>
      <c r="F9" s="77">
        <v>0.98660000000000003</v>
      </c>
      <c r="G9" s="77">
        <v>0.93700000000000006</v>
      </c>
      <c r="H9" s="78">
        <v>0.96899999999999997</v>
      </c>
      <c r="I9" s="79">
        <v>0.91110000000000002</v>
      </c>
      <c r="J9" s="77">
        <v>0.99229999999999996</v>
      </c>
      <c r="K9" s="77">
        <v>0.97540000000000004</v>
      </c>
      <c r="L9" s="77">
        <v>0.97189999999999999</v>
      </c>
      <c r="M9" s="77">
        <v>0.96030000000000004</v>
      </c>
      <c r="N9" s="17"/>
    </row>
    <row r="10" spans="1:14" x14ac:dyDescent="0.35">
      <c r="A10" s="17"/>
      <c r="B10" s="77" t="s">
        <v>443</v>
      </c>
      <c r="C10" s="77">
        <v>0.91890000000000005</v>
      </c>
      <c r="D10" s="77">
        <v>0.96150000000000002</v>
      </c>
      <c r="E10" s="77">
        <v>0.99129999999999996</v>
      </c>
      <c r="F10" s="77">
        <v>0.9556</v>
      </c>
      <c r="G10" s="77">
        <v>0.73199999999999998</v>
      </c>
      <c r="H10" s="78">
        <v>0.89690000000000003</v>
      </c>
      <c r="I10" s="79">
        <v>0.86209999999999998</v>
      </c>
      <c r="J10" s="77">
        <v>0.96289999999999998</v>
      </c>
      <c r="K10" s="77">
        <v>0.94330000000000003</v>
      </c>
      <c r="L10" s="77">
        <v>0.98640000000000005</v>
      </c>
      <c r="M10" s="77">
        <v>0.98870000000000002</v>
      </c>
      <c r="N10" s="17"/>
    </row>
    <row r="11" spans="1:14" x14ac:dyDescent="0.35">
      <c r="A11" s="17"/>
      <c r="B11" s="77" t="s">
        <v>444</v>
      </c>
      <c r="C11" s="77">
        <v>0.93010000000000004</v>
      </c>
      <c r="D11" s="77">
        <v>0.96360000000000001</v>
      </c>
      <c r="E11" s="77">
        <v>0.99260000000000004</v>
      </c>
      <c r="F11" s="77">
        <v>0.97240000000000004</v>
      </c>
      <c r="G11" s="77">
        <v>0.74099999999999999</v>
      </c>
      <c r="H11" s="78">
        <v>0.93459999999999999</v>
      </c>
      <c r="I11" s="79">
        <v>0.90669999999999995</v>
      </c>
      <c r="J11" s="77">
        <v>0.97340000000000004</v>
      </c>
      <c r="K11" s="77">
        <v>0.94699999999999995</v>
      </c>
      <c r="L11" s="77">
        <v>0.98829999999999996</v>
      </c>
      <c r="M11" s="77">
        <v>0.99070000000000003</v>
      </c>
      <c r="N11" s="17"/>
    </row>
    <row r="12" spans="1:14" x14ac:dyDescent="0.35">
      <c r="A12" s="17"/>
      <c r="B12" s="77" t="s">
        <v>445</v>
      </c>
      <c r="C12" s="77">
        <v>0.93110000000000004</v>
      </c>
      <c r="D12" s="77">
        <v>0.96309999999999996</v>
      </c>
      <c r="E12" s="77">
        <v>0.99229999999999996</v>
      </c>
      <c r="F12" s="77">
        <v>0.97219999999999995</v>
      </c>
      <c r="G12" s="77">
        <v>0.73839999999999995</v>
      </c>
      <c r="H12" s="78">
        <v>0.93469999999999998</v>
      </c>
      <c r="I12" s="79">
        <v>0.90680000000000005</v>
      </c>
      <c r="J12" s="77">
        <v>0.97350000000000003</v>
      </c>
      <c r="K12" s="77">
        <v>0.94699999999999995</v>
      </c>
      <c r="L12" s="77">
        <v>0.98829999999999996</v>
      </c>
      <c r="M12" s="77">
        <v>0.99060000000000004</v>
      </c>
      <c r="N12" s="17"/>
    </row>
    <row r="13" spans="1:14" x14ac:dyDescent="0.35">
      <c r="A13" s="17"/>
      <c r="B13" s="77" t="s">
        <v>446</v>
      </c>
      <c r="C13" s="77">
        <v>0.99490000000000001</v>
      </c>
      <c r="D13" s="77">
        <v>0.9819</v>
      </c>
      <c r="E13" s="77">
        <v>0.98099999999999998</v>
      </c>
      <c r="F13" s="77">
        <v>0.97840000000000005</v>
      </c>
      <c r="G13" s="77">
        <v>0.93140000000000001</v>
      </c>
      <c r="H13" s="78">
        <v>0.97440000000000004</v>
      </c>
      <c r="I13" s="79">
        <v>0.99429999999999996</v>
      </c>
      <c r="J13" s="77">
        <v>0.98360000000000003</v>
      </c>
      <c r="K13" s="77">
        <v>0.9748</v>
      </c>
      <c r="L13" s="77">
        <v>0.98919999999999997</v>
      </c>
      <c r="M13" s="77">
        <v>0.98719999999999997</v>
      </c>
      <c r="N13" s="17"/>
    </row>
    <row r="14" spans="1:14" x14ac:dyDescent="0.35">
      <c r="A14" s="17"/>
      <c r="B14" s="77" t="s">
        <v>447</v>
      </c>
      <c r="C14" s="77">
        <v>0.94169999999999998</v>
      </c>
      <c r="D14" s="77">
        <v>0.95660000000000001</v>
      </c>
      <c r="E14" s="77">
        <v>0.98719999999999997</v>
      </c>
      <c r="F14" s="77">
        <v>0.97440000000000004</v>
      </c>
      <c r="G14" s="77">
        <v>0.89339999999999997</v>
      </c>
      <c r="H14" s="78">
        <v>0.99029999999999996</v>
      </c>
      <c r="I14" s="79">
        <v>0.95369999999999999</v>
      </c>
      <c r="J14" s="77">
        <v>0.9728</v>
      </c>
      <c r="K14" s="77">
        <v>0.98319999999999996</v>
      </c>
      <c r="L14" s="77">
        <v>0.97189999999999999</v>
      </c>
      <c r="M14" s="77">
        <v>0.99</v>
      </c>
      <c r="N14" s="17"/>
    </row>
    <row r="15" spans="1:14" x14ac:dyDescent="0.35">
      <c r="A15" s="17"/>
      <c r="B15" s="77" t="s">
        <v>374</v>
      </c>
      <c r="C15" s="77">
        <v>0.97950000000000004</v>
      </c>
      <c r="D15" s="77">
        <v>0.95820000000000005</v>
      </c>
      <c r="E15" s="77">
        <v>0.98760000000000003</v>
      </c>
      <c r="F15" s="77">
        <v>0.98760000000000003</v>
      </c>
      <c r="G15" s="77">
        <v>0.99099999999999999</v>
      </c>
      <c r="H15" s="78">
        <v>0.96130000000000004</v>
      </c>
      <c r="I15" s="79">
        <v>0.98670000000000002</v>
      </c>
      <c r="J15" s="77">
        <v>0.99080000000000001</v>
      </c>
      <c r="K15" s="77">
        <v>0.96870000000000001</v>
      </c>
      <c r="L15" s="77">
        <v>0.99509999999999998</v>
      </c>
      <c r="M15" s="77">
        <v>0.99160000000000004</v>
      </c>
      <c r="N15" s="17"/>
    </row>
    <row r="16" spans="1:14" x14ac:dyDescent="0.35">
      <c r="A16" s="17"/>
      <c r="B16" s="77" t="s">
        <v>448</v>
      </c>
      <c r="C16" s="77">
        <v>0.98629999999999995</v>
      </c>
      <c r="D16" s="77">
        <v>0.96079999999999999</v>
      </c>
      <c r="E16" s="77">
        <v>0.98709999999999998</v>
      </c>
      <c r="F16" s="77">
        <v>0.98270000000000002</v>
      </c>
      <c r="G16" s="77">
        <v>0.98599999999999999</v>
      </c>
      <c r="H16" s="78">
        <v>0.90610000000000002</v>
      </c>
      <c r="I16" s="79">
        <v>0.96799999999999997</v>
      </c>
      <c r="J16" s="77">
        <v>0.98</v>
      </c>
      <c r="K16" s="77">
        <v>0.98919999999999997</v>
      </c>
      <c r="L16" s="77">
        <v>0.98129999999999995</v>
      </c>
      <c r="M16" s="77">
        <v>0.98599999999999999</v>
      </c>
      <c r="N16" s="17"/>
    </row>
    <row r="17" spans="1:14" x14ac:dyDescent="0.35">
      <c r="A17" s="17"/>
      <c r="B17" s="77" t="s">
        <v>449</v>
      </c>
      <c r="C17" s="77">
        <v>0.96950000000000003</v>
      </c>
      <c r="D17" s="77">
        <v>0.98340000000000005</v>
      </c>
      <c r="E17" s="77">
        <v>0.98980000000000001</v>
      </c>
      <c r="F17" s="77">
        <v>0.99050000000000005</v>
      </c>
      <c r="G17" s="77">
        <v>0.98919999999999997</v>
      </c>
      <c r="H17" s="78">
        <v>0.95779999999999998</v>
      </c>
      <c r="I17" s="79">
        <v>0.96619999999999995</v>
      </c>
      <c r="J17" s="77">
        <v>0.98750000000000004</v>
      </c>
      <c r="K17" s="77">
        <v>0.96709999999999996</v>
      </c>
      <c r="L17" s="77">
        <v>0.98280000000000001</v>
      </c>
      <c r="M17" s="77">
        <v>0.99450000000000005</v>
      </c>
      <c r="N17" s="17"/>
    </row>
    <row r="18" spans="1:14" x14ac:dyDescent="0.35">
      <c r="A18" s="17"/>
      <c r="B18" s="77" t="s">
        <v>450</v>
      </c>
      <c r="C18" s="77">
        <v>0.96779999999999999</v>
      </c>
      <c r="D18" s="77">
        <v>0.96289999999999998</v>
      </c>
      <c r="E18" s="77">
        <v>0.98429999999999995</v>
      </c>
      <c r="F18" s="77">
        <v>0.94750000000000001</v>
      </c>
      <c r="G18" s="77">
        <v>0.95930000000000004</v>
      </c>
      <c r="H18" s="78">
        <v>0.98509999999999998</v>
      </c>
      <c r="I18" s="79">
        <v>0.95540000000000003</v>
      </c>
      <c r="J18" s="77">
        <v>0.98280000000000001</v>
      </c>
      <c r="K18" s="77">
        <v>0.98839999999999995</v>
      </c>
      <c r="L18" s="77">
        <v>0.98529999999999995</v>
      </c>
      <c r="M18" s="77">
        <v>0.96840000000000004</v>
      </c>
      <c r="N18" s="17"/>
    </row>
    <row r="19" spans="1:14" x14ac:dyDescent="0.35">
      <c r="A19" s="17"/>
      <c r="B19" s="77" t="s">
        <v>451</v>
      </c>
      <c r="C19" s="77">
        <v>0.96870000000000001</v>
      </c>
      <c r="D19" s="77">
        <v>0.93940000000000001</v>
      </c>
      <c r="E19" s="77">
        <v>0.98070000000000002</v>
      </c>
      <c r="F19" s="77">
        <v>0.9617</v>
      </c>
      <c r="G19" s="77">
        <v>0.94740000000000002</v>
      </c>
      <c r="H19" s="78">
        <v>0.92600000000000005</v>
      </c>
      <c r="I19" s="79">
        <v>0.98270000000000002</v>
      </c>
      <c r="J19" s="77">
        <v>0.97950000000000004</v>
      </c>
      <c r="K19" s="77">
        <v>0.96819999999999995</v>
      </c>
      <c r="L19" s="77">
        <v>0.98750000000000004</v>
      </c>
      <c r="M19" s="77">
        <v>0.95530000000000004</v>
      </c>
      <c r="N19" s="17"/>
    </row>
    <row r="20" spans="1:14" x14ac:dyDescent="0.35">
      <c r="A20" s="17"/>
      <c r="B20" s="77" t="s">
        <v>452</v>
      </c>
      <c r="C20" s="77">
        <v>0.94879999999999998</v>
      </c>
      <c r="D20" s="77">
        <v>0.98480000000000001</v>
      </c>
      <c r="E20" s="77">
        <v>0.96850000000000003</v>
      </c>
      <c r="F20" s="77">
        <v>0.89670000000000005</v>
      </c>
      <c r="G20" s="77">
        <v>0.92530000000000001</v>
      </c>
      <c r="H20" s="78">
        <v>0.9556</v>
      </c>
      <c r="I20" s="79">
        <v>0.96599999999999997</v>
      </c>
      <c r="J20" s="77">
        <v>0.98170000000000002</v>
      </c>
      <c r="K20" s="77">
        <v>0.97389999999999999</v>
      </c>
      <c r="L20" s="77">
        <v>0.9375</v>
      </c>
      <c r="M20" s="77">
        <v>0.95320000000000005</v>
      </c>
      <c r="N20" s="17"/>
    </row>
    <row r="21" spans="1:14" x14ac:dyDescent="0.35">
      <c r="A21" s="17"/>
      <c r="B21" s="77" t="s">
        <v>453</v>
      </c>
      <c r="C21" s="77">
        <v>0.97529999999999994</v>
      </c>
      <c r="D21" s="77">
        <v>0.97729999999999995</v>
      </c>
      <c r="E21" s="77">
        <v>0.9768</v>
      </c>
      <c r="F21" s="77">
        <v>0.98550000000000004</v>
      </c>
      <c r="G21" s="77">
        <v>0.98860000000000003</v>
      </c>
      <c r="H21" s="78">
        <v>0.95009999999999994</v>
      </c>
      <c r="I21" s="79">
        <v>0.93159999999999998</v>
      </c>
      <c r="J21" s="77">
        <v>0.98270000000000002</v>
      </c>
      <c r="K21" s="77">
        <v>0.96699999999999997</v>
      </c>
      <c r="L21" s="77">
        <v>0.97370000000000001</v>
      </c>
      <c r="M21" s="77">
        <v>0.98740000000000006</v>
      </c>
      <c r="N21" s="17"/>
    </row>
    <row r="22" spans="1:14" x14ac:dyDescent="0.35">
      <c r="A22" s="17"/>
      <c r="B22" s="77" t="s">
        <v>454</v>
      </c>
      <c r="C22" s="77">
        <v>0.98429999999999995</v>
      </c>
      <c r="D22" s="77">
        <v>0.9637</v>
      </c>
      <c r="E22" s="77">
        <v>0.97209999999999996</v>
      </c>
      <c r="F22" s="77">
        <v>0.96230000000000004</v>
      </c>
      <c r="G22" s="77">
        <v>0.91190000000000004</v>
      </c>
      <c r="H22" s="78">
        <v>0.96919999999999995</v>
      </c>
      <c r="I22" s="79">
        <v>0.98470000000000002</v>
      </c>
      <c r="J22" s="77">
        <v>0.99319999999999997</v>
      </c>
      <c r="K22" s="77">
        <v>0.97870000000000001</v>
      </c>
      <c r="L22" s="77">
        <v>0.99329999999999996</v>
      </c>
      <c r="M22" s="77">
        <v>0.97719999999999996</v>
      </c>
      <c r="N22" s="17"/>
    </row>
    <row r="23" spans="1:14" x14ac:dyDescent="0.35">
      <c r="A23" s="17"/>
      <c r="B23" s="77" t="s">
        <v>455</v>
      </c>
      <c r="C23" s="77">
        <v>0.94569999999999999</v>
      </c>
      <c r="D23" s="77">
        <v>0.90720000000000001</v>
      </c>
      <c r="E23" s="77">
        <v>0.98199999999999998</v>
      </c>
      <c r="F23" s="77">
        <v>0.93679999999999997</v>
      </c>
      <c r="G23" s="77">
        <v>0.96509999999999996</v>
      </c>
      <c r="H23" s="78">
        <v>0.92349999999999999</v>
      </c>
      <c r="I23" s="79">
        <v>0.97599999999999998</v>
      </c>
      <c r="J23" s="77">
        <v>0.98740000000000006</v>
      </c>
      <c r="K23" s="77">
        <v>0.94799999999999995</v>
      </c>
      <c r="L23" s="77">
        <v>0.99050000000000005</v>
      </c>
      <c r="M23" s="77">
        <v>0.98160000000000003</v>
      </c>
      <c r="N23" s="17"/>
    </row>
    <row r="24" spans="1:14" x14ac:dyDescent="0.3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</sheetData>
  <mergeCells count="1">
    <mergeCell ref="C5:M5"/>
  </mergeCells>
  <conditionalFormatting sqref="C7:M23">
    <cfRule type="cellIs" dxfId="26" priority="1" operator="lessThan">
      <formula>0.95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0A876-39F0-4933-92A8-9B56185E8A83}">
  <dimension ref="A1:W303"/>
  <sheetViews>
    <sheetView zoomScale="70" zoomScaleNormal="70" workbookViewId="0">
      <pane xSplit="1" ySplit="4" topLeftCell="B52" activePane="bottomRight" state="frozen"/>
      <selection pane="topRight" activeCell="B1" sqref="B1"/>
      <selection pane="bottomLeft" activeCell="A2" sqref="A2"/>
      <selection pane="bottomRight" activeCell="G59" sqref="G59"/>
    </sheetView>
  </sheetViews>
  <sheetFormatPr defaultRowHeight="14.5" x14ac:dyDescent="0.35"/>
  <cols>
    <col min="1" max="1" width="26.90625" bestFit="1" customWidth="1"/>
    <col min="2" max="3" width="6.36328125" style="13" bestFit="1" customWidth="1"/>
    <col min="4" max="4" width="26" style="5" bestFit="1" customWidth="1"/>
    <col min="6" max="6" width="32" bestFit="1" customWidth="1"/>
    <col min="7" max="7" width="17.81640625" bestFit="1" customWidth="1"/>
    <col min="8" max="8" width="13.90625" bestFit="1" customWidth="1"/>
    <col min="9" max="9" width="15.7265625" bestFit="1" customWidth="1"/>
    <col min="10" max="10" width="20.54296875" bestFit="1" customWidth="1"/>
    <col min="11" max="11" width="6.81640625" bestFit="1" customWidth="1"/>
    <col min="13" max="14" width="6.36328125" style="13" bestFit="1" customWidth="1"/>
    <col min="16" max="16" width="31.453125" bestFit="1" customWidth="1"/>
    <col min="17" max="17" width="15.7265625" bestFit="1" customWidth="1"/>
    <col min="18" max="18" width="13.90625" bestFit="1" customWidth="1"/>
    <col min="19" max="19" width="15.7265625" bestFit="1" customWidth="1"/>
    <col min="20" max="20" width="20.54296875" bestFit="1" customWidth="1"/>
    <col min="21" max="21" width="6.81640625" bestFit="1" customWidth="1"/>
  </cols>
  <sheetData>
    <row r="1" spans="1:23" x14ac:dyDescent="0.35">
      <c r="B1"/>
      <c r="C1"/>
      <c r="M1"/>
      <c r="N1"/>
    </row>
    <row r="2" spans="1:23" ht="18" x14ac:dyDescent="0.4">
      <c r="A2" s="16" t="s">
        <v>847</v>
      </c>
      <c r="B2" s="17"/>
      <c r="C2" s="17"/>
      <c r="D2" s="81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1:23" x14ac:dyDescent="0.35">
      <c r="A3" s="17"/>
      <c r="B3" s="17"/>
      <c r="C3" s="17"/>
      <c r="D3" s="8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x14ac:dyDescent="0.35">
      <c r="A4" s="82"/>
      <c r="B4" s="214" t="s">
        <v>442</v>
      </c>
      <c r="C4" s="214"/>
      <c r="D4" s="82"/>
      <c r="E4" s="17"/>
      <c r="F4" s="17"/>
      <c r="G4" s="17"/>
      <c r="H4" s="17"/>
      <c r="I4" s="17"/>
      <c r="J4" s="17"/>
      <c r="K4" s="17"/>
      <c r="L4" s="17"/>
      <c r="M4" s="213" t="s">
        <v>374</v>
      </c>
      <c r="N4" s="213"/>
      <c r="O4" s="17"/>
      <c r="P4" s="17"/>
      <c r="Q4" s="17"/>
      <c r="R4" s="17"/>
      <c r="S4" s="17"/>
      <c r="T4" s="17"/>
      <c r="U4" s="17"/>
      <c r="V4" s="17"/>
      <c r="W4" s="17"/>
    </row>
    <row r="5" spans="1:23" x14ac:dyDescent="0.35">
      <c r="A5" s="32" t="s">
        <v>11</v>
      </c>
      <c r="B5" s="83">
        <v>0.72437113179403756</v>
      </c>
      <c r="C5" s="83">
        <v>0.68241032787086608</v>
      </c>
      <c r="D5" s="84" t="s">
        <v>95</v>
      </c>
      <c r="E5" s="17"/>
      <c r="F5" s="17"/>
      <c r="G5" s="17"/>
      <c r="H5" s="17"/>
      <c r="I5" s="17"/>
      <c r="J5" s="17"/>
      <c r="K5" s="17"/>
      <c r="L5" s="17"/>
      <c r="M5" s="85">
        <v>0.28628230616302186</v>
      </c>
      <c r="N5" s="85">
        <v>0.70715835140997818</v>
      </c>
      <c r="O5" s="17"/>
      <c r="P5" s="17"/>
      <c r="Q5" s="17"/>
      <c r="R5" s="17"/>
      <c r="S5" s="17"/>
      <c r="T5" s="17"/>
      <c r="U5" s="17"/>
      <c r="V5" s="17"/>
      <c r="W5" s="17"/>
    </row>
    <row r="6" spans="1:23" x14ac:dyDescent="0.35">
      <c r="A6" s="32" t="s">
        <v>12</v>
      </c>
      <c r="B6" s="83">
        <v>0.77416327807319363</v>
      </c>
      <c r="C6" s="83">
        <v>0.67688907307639168</v>
      </c>
      <c r="D6" s="84" t="s">
        <v>96</v>
      </c>
      <c r="E6" s="17"/>
      <c r="F6" s="86"/>
      <c r="G6" s="86"/>
      <c r="H6" s="86"/>
      <c r="I6" s="86"/>
      <c r="J6" s="86" t="s">
        <v>231</v>
      </c>
      <c r="K6" s="86"/>
      <c r="L6" s="17"/>
      <c r="M6" s="85">
        <v>0.26651480637813213</v>
      </c>
      <c r="N6" s="85">
        <v>0.54611211573236884</v>
      </c>
      <c r="O6" s="17"/>
      <c r="P6" s="17"/>
      <c r="Q6" s="17"/>
      <c r="R6" s="17"/>
      <c r="S6" s="17"/>
      <c r="T6" s="17"/>
      <c r="U6" s="17"/>
      <c r="V6" s="17"/>
      <c r="W6" s="17"/>
    </row>
    <row r="7" spans="1:23" x14ac:dyDescent="0.35">
      <c r="A7" s="32" t="s">
        <v>13</v>
      </c>
      <c r="B7" s="83">
        <v>0.75586571321903451</v>
      </c>
      <c r="C7" s="83">
        <v>0.66966595115108707</v>
      </c>
      <c r="D7" s="84" t="s">
        <v>97</v>
      </c>
      <c r="E7" s="17"/>
      <c r="F7" s="87" t="s">
        <v>255</v>
      </c>
      <c r="G7" s="86"/>
      <c r="H7" s="86"/>
      <c r="I7" s="86"/>
      <c r="J7" s="88">
        <f>G10+I10-2</f>
        <v>214</v>
      </c>
      <c r="K7" s="86"/>
      <c r="L7" s="17"/>
      <c r="M7" s="85">
        <v>0.3176895306859206</v>
      </c>
      <c r="N7" s="85">
        <v>0.70622568093385218</v>
      </c>
      <c r="O7" s="17"/>
      <c r="P7" s="17"/>
      <c r="Q7" s="17"/>
      <c r="R7" s="17"/>
      <c r="S7" s="17"/>
      <c r="T7" s="17"/>
      <c r="U7" s="17"/>
      <c r="V7" s="17"/>
      <c r="W7" s="17"/>
    </row>
    <row r="8" spans="1:23" x14ac:dyDescent="0.35">
      <c r="A8" s="32" t="s">
        <v>14</v>
      </c>
      <c r="B8" s="83">
        <v>0.77974789872572314</v>
      </c>
      <c r="C8" s="83">
        <v>0.68099446629470417</v>
      </c>
      <c r="D8" s="84" t="s">
        <v>98</v>
      </c>
      <c r="E8" s="17"/>
      <c r="F8" s="86"/>
      <c r="G8" s="86"/>
      <c r="H8" s="86"/>
      <c r="I8" s="86"/>
      <c r="J8" s="86"/>
      <c r="K8" s="86"/>
      <c r="L8" s="17"/>
      <c r="M8" s="85">
        <v>0.31041257367387037</v>
      </c>
      <c r="N8" s="85">
        <v>0.61456102783725908</v>
      </c>
      <c r="O8" s="17"/>
      <c r="P8" s="87" t="s">
        <v>255</v>
      </c>
      <c r="Q8" s="86"/>
      <c r="R8" s="86"/>
      <c r="S8" s="86"/>
      <c r="T8" s="86"/>
      <c r="U8" s="86"/>
      <c r="V8" s="17"/>
      <c r="W8" s="17"/>
    </row>
    <row r="9" spans="1:23" x14ac:dyDescent="0.35">
      <c r="A9" s="32" t="s">
        <v>15</v>
      </c>
      <c r="B9" s="83">
        <v>0.77996474735605181</v>
      </c>
      <c r="C9" s="83">
        <v>0.67034778636264325</v>
      </c>
      <c r="D9" s="84" t="s">
        <v>99</v>
      </c>
      <c r="E9" s="17"/>
      <c r="F9" s="86" t="s">
        <v>368</v>
      </c>
      <c r="G9" s="86" t="s">
        <v>369</v>
      </c>
      <c r="H9" s="86"/>
      <c r="I9" s="86"/>
      <c r="J9" s="86"/>
      <c r="K9" s="86"/>
      <c r="L9" s="17"/>
      <c r="M9" s="85">
        <v>0.30879345603271985</v>
      </c>
      <c r="N9" s="85">
        <v>0.62700964630225087</v>
      </c>
      <c r="O9" s="17"/>
      <c r="P9" s="86"/>
      <c r="Q9" s="86"/>
      <c r="R9" s="86"/>
      <c r="S9" s="86"/>
      <c r="T9" s="86"/>
      <c r="U9" s="86"/>
      <c r="V9" s="17"/>
      <c r="W9" s="17"/>
    </row>
    <row r="10" spans="1:23" x14ac:dyDescent="0.35">
      <c r="A10" s="32" t="s">
        <v>16</v>
      </c>
      <c r="B10" s="83">
        <v>0.7549676961636651</v>
      </c>
      <c r="C10" s="83">
        <v>0.68156234145104011</v>
      </c>
      <c r="D10" s="84" t="s">
        <v>100</v>
      </c>
      <c r="E10" s="17"/>
      <c r="F10" s="86" t="s">
        <v>261</v>
      </c>
      <c r="G10" s="88">
        <v>90</v>
      </c>
      <c r="H10" s="88" t="s">
        <v>261</v>
      </c>
      <c r="I10" s="88">
        <v>126</v>
      </c>
      <c r="J10" s="86"/>
      <c r="K10" s="86"/>
      <c r="L10" s="17"/>
      <c r="M10" s="85">
        <v>0.26408450704225356</v>
      </c>
      <c r="N10" s="85">
        <v>0.73809523809523814</v>
      </c>
      <c r="O10" s="17"/>
      <c r="P10" s="86" t="s">
        <v>375</v>
      </c>
      <c r="Q10" s="86" t="s">
        <v>376</v>
      </c>
      <c r="R10" s="86"/>
      <c r="S10" s="86"/>
      <c r="T10" s="86"/>
      <c r="U10" s="86"/>
      <c r="V10" s="17"/>
      <c r="W10" s="17"/>
    </row>
    <row r="11" spans="1:23" x14ac:dyDescent="0.35">
      <c r="A11" s="32" t="s">
        <v>17</v>
      </c>
      <c r="B11" s="83">
        <v>0.76902673938630373</v>
      </c>
      <c r="C11" s="83">
        <v>0.68487743259779732</v>
      </c>
      <c r="D11" s="84" t="s">
        <v>101</v>
      </c>
      <c r="E11" s="17"/>
      <c r="F11" s="86" t="s">
        <v>262</v>
      </c>
      <c r="G11" s="86">
        <v>0.76095999999999997</v>
      </c>
      <c r="H11" s="86" t="s">
        <v>262</v>
      </c>
      <c r="I11" s="86">
        <v>0.67369999999999997</v>
      </c>
      <c r="J11" s="86"/>
      <c r="K11" s="86"/>
      <c r="L11" s="17"/>
      <c r="M11" s="85">
        <v>0.29615384615384616</v>
      </c>
      <c r="N11" s="85">
        <v>0.63829787234042556</v>
      </c>
      <c r="O11" s="17"/>
      <c r="P11" s="86" t="s">
        <v>261</v>
      </c>
      <c r="Q11" s="86">
        <v>90</v>
      </c>
      <c r="R11" s="86" t="s">
        <v>261</v>
      </c>
      <c r="S11" s="86">
        <v>126</v>
      </c>
      <c r="T11" s="86"/>
      <c r="U11" s="86"/>
      <c r="V11" s="17"/>
      <c r="W11" s="17"/>
    </row>
    <row r="12" spans="1:23" x14ac:dyDescent="0.35">
      <c r="A12" s="32" t="s">
        <v>18</v>
      </c>
      <c r="B12" s="83">
        <v>0.77012397117584797</v>
      </c>
      <c r="C12" s="83">
        <v>0.6610789753275883</v>
      </c>
      <c r="D12" s="84" t="s">
        <v>102</v>
      </c>
      <c r="E12" s="17"/>
      <c r="F12" s="86" t="s">
        <v>264</v>
      </c>
      <c r="G12" s="86" t="s">
        <v>370</v>
      </c>
      <c r="H12" s="86" t="s">
        <v>264</v>
      </c>
      <c r="I12" s="86" t="s">
        <v>371</v>
      </c>
      <c r="J12" s="86"/>
      <c r="K12" s="86"/>
      <c r="L12" s="17"/>
      <c r="M12" s="85">
        <v>0.26241134751773049</v>
      </c>
      <c r="N12" s="85">
        <v>0.80104712041884818</v>
      </c>
      <c r="O12" s="17"/>
      <c r="P12" s="86" t="s">
        <v>262</v>
      </c>
      <c r="Q12" s="86">
        <v>0.27001999999999998</v>
      </c>
      <c r="R12" s="86" t="s">
        <v>262</v>
      </c>
      <c r="S12" s="86">
        <v>0.51097999999999999</v>
      </c>
      <c r="T12" s="86"/>
      <c r="U12" s="86"/>
      <c r="V12" s="17"/>
      <c r="W12" s="17"/>
    </row>
    <row r="13" spans="1:23" x14ac:dyDescent="0.35">
      <c r="A13" s="32" t="s">
        <v>19</v>
      </c>
      <c r="B13" s="83">
        <v>0.77055056833849067</v>
      </c>
      <c r="C13" s="83">
        <v>0.6850529444827963</v>
      </c>
      <c r="D13" s="84" t="s">
        <v>103</v>
      </c>
      <c r="E13" s="17"/>
      <c r="F13" s="86" t="s">
        <v>263</v>
      </c>
      <c r="G13" s="86">
        <v>4.3101000000000001E-4</v>
      </c>
      <c r="H13" s="86" t="s">
        <v>263</v>
      </c>
      <c r="I13" s="86">
        <v>2.9578999999999999E-4</v>
      </c>
      <c r="J13" s="86"/>
      <c r="K13" s="86"/>
      <c r="L13" s="17"/>
      <c r="M13" s="85">
        <v>0.29145728643216079</v>
      </c>
      <c r="N13" s="85">
        <v>0.61046511627906974</v>
      </c>
      <c r="O13" s="17"/>
      <c r="P13" s="86" t="s">
        <v>264</v>
      </c>
      <c r="Q13" s="86" t="s">
        <v>377</v>
      </c>
      <c r="R13" s="86" t="s">
        <v>264</v>
      </c>
      <c r="S13" s="86" t="s">
        <v>378</v>
      </c>
      <c r="T13" s="86"/>
      <c r="U13" s="86"/>
      <c r="V13" s="17"/>
      <c r="W13" s="17"/>
    </row>
    <row r="14" spans="1:23" x14ac:dyDescent="0.35">
      <c r="A14" s="32" t="s">
        <v>20</v>
      </c>
      <c r="B14" s="83">
        <v>0.75623007129856445</v>
      </c>
      <c r="C14" s="83">
        <v>0.68362798617719234</v>
      </c>
      <c r="D14" s="84" t="s">
        <v>104</v>
      </c>
      <c r="E14" s="17"/>
      <c r="F14" s="86"/>
      <c r="G14" s="86"/>
      <c r="H14" s="86"/>
      <c r="I14" s="86"/>
      <c r="J14" s="86"/>
      <c r="K14" s="86"/>
      <c r="L14" s="17"/>
      <c r="M14" s="85">
        <v>0.27845884413309985</v>
      </c>
      <c r="N14" s="85">
        <v>0.59631147540983609</v>
      </c>
      <c r="O14" s="17"/>
      <c r="P14" s="86" t="s">
        <v>263</v>
      </c>
      <c r="Q14" s="86">
        <v>1.3296E-3</v>
      </c>
      <c r="R14" s="86" t="s">
        <v>263</v>
      </c>
      <c r="S14" s="86">
        <v>9.6681000000000007E-3</v>
      </c>
      <c r="T14" s="86"/>
      <c r="U14" s="86"/>
      <c r="V14" s="17"/>
      <c r="W14" s="17"/>
    </row>
    <row r="15" spans="1:23" x14ac:dyDescent="0.35">
      <c r="A15" s="32" t="s">
        <v>21</v>
      </c>
      <c r="B15" s="83">
        <v>0.78042547027295506</v>
      </c>
      <c r="C15" s="83">
        <v>0.6813993784207486</v>
      </c>
      <c r="D15" s="84" t="s">
        <v>105</v>
      </c>
      <c r="E15" s="17"/>
      <c r="F15" s="86" t="s">
        <v>268</v>
      </c>
      <c r="G15" s="86">
        <v>8.7264999999999995E-2</v>
      </c>
      <c r="H15" s="86"/>
      <c r="I15" s="86"/>
      <c r="J15" s="86"/>
      <c r="K15" s="86"/>
      <c r="L15" s="17"/>
      <c r="M15" s="85">
        <v>0.2797319932998325</v>
      </c>
      <c r="N15" s="85">
        <v>0.64953271028037374</v>
      </c>
      <c r="O15" s="17"/>
      <c r="P15" s="86"/>
      <c r="Q15" s="86"/>
      <c r="R15" s="86"/>
      <c r="S15" s="86"/>
      <c r="T15" s="86"/>
      <c r="U15" s="86"/>
      <c r="V15" s="17"/>
      <c r="W15" s="17"/>
    </row>
    <row r="16" spans="1:23" ht="15" thickBot="1" x14ac:dyDescent="0.4">
      <c r="A16" s="40" t="s">
        <v>22</v>
      </c>
      <c r="B16" s="89">
        <v>0.78158478443083124</v>
      </c>
      <c r="C16" s="83">
        <v>0.66889594577914413</v>
      </c>
      <c r="D16" s="84" t="s">
        <v>106</v>
      </c>
      <c r="E16" s="17"/>
      <c r="F16" s="86" t="s">
        <v>270</v>
      </c>
      <c r="G16" s="86" t="s">
        <v>372</v>
      </c>
      <c r="H16" s="86"/>
      <c r="I16" s="86"/>
      <c r="J16" s="86"/>
      <c r="K16" s="86"/>
      <c r="L16" s="17"/>
      <c r="M16" s="90">
        <v>0.28040540540540537</v>
      </c>
      <c r="N16" s="85">
        <v>0.66287878787878785</v>
      </c>
      <c r="O16" s="17"/>
      <c r="P16" s="86" t="s">
        <v>268</v>
      </c>
      <c r="Q16" s="86">
        <v>0.24096000000000001</v>
      </c>
      <c r="R16" s="86"/>
      <c r="S16" s="86"/>
      <c r="T16" s="86"/>
      <c r="U16" s="86"/>
      <c r="V16" s="17"/>
      <c r="W16" s="17"/>
    </row>
    <row r="17" spans="1:23" x14ac:dyDescent="0.35">
      <c r="A17" s="47" t="s">
        <v>23</v>
      </c>
      <c r="B17" s="83">
        <v>0.7534483216838973</v>
      </c>
      <c r="C17" s="83">
        <v>0.68465391095621664</v>
      </c>
      <c r="D17" s="84" t="s">
        <v>107</v>
      </c>
      <c r="E17" s="17"/>
      <c r="F17" s="86" t="s">
        <v>271</v>
      </c>
      <c r="G17" s="86" t="s">
        <v>373</v>
      </c>
      <c r="H17" s="86"/>
      <c r="I17" s="86"/>
      <c r="J17" s="86"/>
      <c r="K17" s="86"/>
      <c r="L17" s="17"/>
      <c r="M17" s="85">
        <v>0.24159663865546219</v>
      </c>
      <c r="N17" s="85">
        <v>0.48953301127214172</v>
      </c>
      <c r="O17" s="17"/>
      <c r="P17" s="86" t="s">
        <v>270</v>
      </c>
      <c r="Q17" s="86" t="s">
        <v>379</v>
      </c>
      <c r="R17" s="86"/>
      <c r="S17" s="86"/>
      <c r="T17" s="86"/>
      <c r="U17" s="86"/>
      <c r="V17" s="17"/>
      <c r="W17" s="17"/>
    </row>
    <row r="18" spans="1:23" ht="15" thickBot="1" x14ac:dyDescent="0.4">
      <c r="A18" s="47" t="s">
        <v>24</v>
      </c>
      <c r="B18" s="83">
        <v>0.76308839521516247</v>
      </c>
      <c r="C18" s="89">
        <v>0.68347845336481716</v>
      </c>
      <c r="D18" s="91" t="s">
        <v>108</v>
      </c>
      <c r="E18" s="17"/>
      <c r="F18" s="86"/>
      <c r="G18" s="86"/>
      <c r="H18" s="86"/>
      <c r="I18" s="86"/>
      <c r="J18" s="86"/>
      <c r="K18" s="86"/>
      <c r="L18" s="17"/>
      <c r="M18" s="85">
        <v>0.24746450304259635</v>
      </c>
      <c r="N18" s="90">
        <v>0.70766129032258063</v>
      </c>
      <c r="O18" s="17"/>
      <c r="P18" s="86" t="s">
        <v>271</v>
      </c>
      <c r="Q18" s="86" t="s">
        <v>380</v>
      </c>
      <c r="R18" s="86"/>
      <c r="S18" s="86"/>
      <c r="T18" s="86"/>
      <c r="U18" s="86"/>
      <c r="V18" s="17"/>
      <c r="W18" s="17"/>
    </row>
    <row r="19" spans="1:23" x14ac:dyDescent="0.35">
      <c r="A19" s="47" t="s">
        <v>25</v>
      </c>
      <c r="B19" s="83">
        <v>0.75546155936528936</v>
      </c>
      <c r="C19" s="83">
        <v>0.66052545836912413</v>
      </c>
      <c r="D19" s="84" t="s">
        <v>109</v>
      </c>
      <c r="E19" s="17"/>
      <c r="F19" s="86" t="s">
        <v>272</v>
      </c>
      <c r="G19" s="88">
        <v>33.700000000000003</v>
      </c>
      <c r="H19" s="88" t="s">
        <v>273</v>
      </c>
      <c r="I19" s="92">
        <v>1.5573E-87</v>
      </c>
      <c r="J19" s="88" t="s">
        <v>274</v>
      </c>
      <c r="K19" s="88">
        <v>1.9711000000000001</v>
      </c>
      <c r="L19" s="17"/>
      <c r="M19" s="85">
        <v>0.26398210290827739</v>
      </c>
      <c r="N19" s="85">
        <v>0.58260869565217388</v>
      </c>
      <c r="O19" s="17"/>
      <c r="P19" s="86"/>
      <c r="Q19" s="86"/>
      <c r="R19" s="86"/>
      <c r="S19" s="86"/>
      <c r="T19" s="86"/>
      <c r="U19" s="86"/>
      <c r="V19" s="17"/>
      <c r="W19" s="17"/>
    </row>
    <row r="20" spans="1:23" x14ac:dyDescent="0.35">
      <c r="A20" s="47" t="s">
        <v>26</v>
      </c>
      <c r="B20" s="83">
        <v>0.73364678205115119</v>
      </c>
      <c r="C20" s="83">
        <v>0.67193927014994204</v>
      </c>
      <c r="D20" s="84" t="s">
        <v>110</v>
      </c>
      <c r="E20" s="17"/>
      <c r="F20" s="86" t="s">
        <v>275</v>
      </c>
      <c r="G20" s="86">
        <v>32.665999999999997</v>
      </c>
      <c r="H20" s="86" t="s">
        <v>273</v>
      </c>
      <c r="I20" s="93">
        <v>7.1627999999999995E-75</v>
      </c>
      <c r="J20" s="86"/>
      <c r="K20" s="86"/>
      <c r="L20" s="17"/>
      <c r="M20" s="85">
        <v>0.24672897196261684</v>
      </c>
      <c r="N20" s="85">
        <v>0.62851405622489953</v>
      </c>
      <c r="O20" s="17"/>
      <c r="P20" s="86" t="s">
        <v>272</v>
      </c>
      <c r="Q20" s="86">
        <v>22.172999999999998</v>
      </c>
      <c r="R20" s="86" t="s">
        <v>273</v>
      </c>
      <c r="S20" s="93">
        <v>2.3377E-57</v>
      </c>
      <c r="T20" s="86" t="s">
        <v>274</v>
      </c>
      <c r="U20" s="86">
        <v>1.9711000000000001</v>
      </c>
      <c r="V20" s="17"/>
      <c r="W20" s="17"/>
    </row>
    <row r="21" spans="1:23" x14ac:dyDescent="0.35">
      <c r="A21" s="47" t="s">
        <v>27</v>
      </c>
      <c r="B21" s="83">
        <v>0.74712309095495921</v>
      </c>
      <c r="C21" s="83">
        <v>0.66222580885337501</v>
      </c>
      <c r="D21" s="84" t="s">
        <v>111</v>
      </c>
      <c r="E21" s="17"/>
      <c r="F21" s="86" t="s">
        <v>269</v>
      </c>
      <c r="G21" s="86" t="s">
        <v>273</v>
      </c>
      <c r="H21" s="86">
        <v>1E-4</v>
      </c>
      <c r="I21" s="86"/>
      <c r="J21" s="86"/>
      <c r="K21" s="86"/>
      <c r="L21" s="17"/>
      <c r="M21" s="85">
        <v>0.25596529284164854</v>
      </c>
      <c r="N21" s="85">
        <v>0.63623395149786022</v>
      </c>
      <c r="O21" s="17"/>
      <c r="P21" s="86" t="s">
        <v>275</v>
      </c>
      <c r="Q21" s="88">
        <v>25.19</v>
      </c>
      <c r="R21" s="88" t="s">
        <v>273</v>
      </c>
      <c r="S21" s="92">
        <v>4.2264000000000003E-59</v>
      </c>
      <c r="T21" s="86"/>
      <c r="U21" s="86"/>
      <c r="V21" s="17"/>
      <c r="W21" s="17"/>
    </row>
    <row r="22" spans="1:23" x14ac:dyDescent="0.35">
      <c r="A22" s="47" t="s">
        <v>28</v>
      </c>
      <c r="B22" s="83">
        <v>0.74335742278790495</v>
      </c>
      <c r="C22" s="83">
        <v>0.66417544051061039</v>
      </c>
      <c r="D22" s="84" t="s">
        <v>112</v>
      </c>
      <c r="E22" s="17"/>
      <c r="F22" s="86"/>
      <c r="G22" s="86"/>
      <c r="H22" s="86"/>
      <c r="I22" s="86"/>
      <c r="J22" s="86"/>
      <c r="K22" s="86"/>
      <c r="L22" s="17"/>
      <c r="M22" s="85">
        <v>0.25591397849462361</v>
      </c>
      <c r="N22" s="85">
        <v>0.54986522911051217</v>
      </c>
      <c r="O22" s="17"/>
      <c r="P22" s="86" t="s">
        <v>269</v>
      </c>
      <c r="Q22" s="86" t="s">
        <v>273</v>
      </c>
      <c r="R22" s="86">
        <v>1E-4</v>
      </c>
      <c r="S22" s="86"/>
      <c r="T22" s="86"/>
      <c r="U22" s="86"/>
      <c r="V22" s="17"/>
      <c r="W22" s="17"/>
    </row>
    <row r="23" spans="1:23" ht="15" thickBot="1" x14ac:dyDescent="0.4">
      <c r="A23" s="49" t="s">
        <v>29</v>
      </c>
      <c r="B23" s="89">
        <v>0.75432256809969056</v>
      </c>
      <c r="C23" s="83">
        <v>0.65558839244862854</v>
      </c>
      <c r="D23" s="84" t="s">
        <v>113</v>
      </c>
      <c r="E23" s="17"/>
      <c r="F23" s="86" t="s">
        <v>276</v>
      </c>
      <c r="G23" s="93">
        <v>3.3880000000000001E+83</v>
      </c>
      <c r="H23" s="86" t="s">
        <v>277</v>
      </c>
      <c r="I23" s="86">
        <v>4.6509999999999998</v>
      </c>
      <c r="J23" s="86"/>
      <c r="K23" s="86"/>
      <c r="L23" s="17"/>
      <c r="M23" s="90">
        <v>0.24693877551020404</v>
      </c>
      <c r="N23" s="85">
        <v>0.53509933774834439</v>
      </c>
      <c r="O23" s="17"/>
      <c r="P23" s="86"/>
      <c r="Q23" s="86"/>
      <c r="R23" s="86"/>
      <c r="S23" s="86"/>
      <c r="T23" s="86"/>
      <c r="U23" s="86"/>
      <c r="V23" s="17"/>
      <c r="W23" s="17"/>
    </row>
    <row r="24" spans="1:23" x14ac:dyDescent="0.35">
      <c r="A24" s="32" t="s">
        <v>30</v>
      </c>
      <c r="B24" s="83">
        <v>0.75884191192472072</v>
      </c>
      <c r="C24" s="83">
        <v>0.652487914161066</v>
      </c>
      <c r="D24" s="84" t="s">
        <v>114</v>
      </c>
      <c r="E24" s="17"/>
      <c r="F24" s="86" t="s">
        <v>278</v>
      </c>
      <c r="G24" s="86" t="s">
        <v>279</v>
      </c>
      <c r="H24" s="86"/>
      <c r="I24" s="86"/>
      <c r="J24" s="86"/>
      <c r="K24" s="86"/>
      <c r="L24" s="17"/>
      <c r="M24" s="85">
        <v>0.23395445134575568</v>
      </c>
      <c r="N24" s="85">
        <v>0.50072992700729935</v>
      </c>
      <c r="O24" s="17"/>
      <c r="P24" s="86" t="s">
        <v>276</v>
      </c>
      <c r="Q24" s="93">
        <v>4.031E+53</v>
      </c>
      <c r="R24" s="86" t="s">
        <v>277</v>
      </c>
      <c r="S24" s="86">
        <v>3.06</v>
      </c>
      <c r="T24" s="86"/>
      <c r="U24" s="86"/>
      <c r="V24" s="17"/>
      <c r="W24" s="17"/>
    </row>
    <row r="25" spans="1:23" x14ac:dyDescent="0.35">
      <c r="A25" s="32" t="s">
        <v>31</v>
      </c>
      <c r="B25" s="83">
        <v>0.75008436156633751</v>
      </c>
      <c r="C25" s="83">
        <v>0.66081787467329645</v>
      </c>
      <c r="D25" s="84" t="s">
        <v>115</v>
      </c>
      <c r="E25" s="17"/>
      <c r="F25" s="86"/>
      <c r="G25" s="86"/>
      <c r="H25" s="86"/>
      <c r="I25" s="86"/>
      <c r="J25" s="86"/>
      <c r="K25" s="86"/>
      <c r="L25" s="17"/>
      <c r="M25" s="85">
        <v>0.23689320388349513</v>
      </c>
      <c r="N25" s="85">
        <v>0.6</v>
      </c>
      <c r="O25" s="17"/>
      <c r="P25" s="86" t="s">
        <v>278</v>
      </c>
      <c r="Q25" s="86" t="s">
        <v>279</v>
      </c>
      <c r="R25" s="86"/>
      <c r="S25" s="86"/>
      <c r="T25" s="86"/>
      <c r="U25" s="86"/>
      <c r="V25" s="17"/>
      <c r="W25" s="17"/>
    </row>
    <row r="26" spans="1:23" x14ac:dyDescent="0.35">
      <c r="A26" s="32" t="s">
        <v>32</v>
      </c>
      <c r="B26" s="83">
        <v>0.76173269669204646</v>
      </c>
      <c r="C26" s="83">
        <v>0.64512333817012424</v>
      </c>
      <c r="D26" s="84" t="s">
        <v>116</v>
      </c>
      <c r="E26" s="17"/>
      <c r="F26" s="86"/>
      <c r="G26" s="86"/>
      <c r="H26" s="86"/>
      <c r="I26" s="86"/>
      <c r="J26" s="86"/>
      <c r="K26" s="86"/>
      <c r="L26" s="17"/>
      <c r="M26" s="85">
        <v>0.24309392265193372</v>
      </c>
      <c r="N26" s="85">
        <v>0.56882255389718073</v>
      </c>
      <c r="O26" s="17"/>
      <c r="P26" s="86"/>
      <c r="Q26" s="86"/>
      <c r="R26" s="86"/>
      <c r="S26" s="86"/>
      <c r="T26" s="86"/>
      <c r="U26" s="86"/>
      <c r="V26" s="17"/>
      <c r="W26" s="17"/>
    </row>
    <row r="27" spans="1:23" x14ac:dyDescent="0.35">
      <c r="A27" s="32" t="s">
        <v>33</v>
      </c>
      <c r="B27" s="83">
        <v>0.73575153409570915</v>
      </c>
      <c r="C27" s="83">
        <v>0.65847789522792277</v>
      </c>
      <c r="D27" s="84" t="s">
        <v>117</v>
      </c>
      <c r="E27" s="17"/>
      <c r="F27" s="86"/>
      <c r="G27" s="86"/>
      <c r="H27" s="86"/>
      <c r="I27" s="86"/>
      <c r="J27" s="86"/>
      <c r="K27" s="86"/>
      <c r="L27" s="17"/>
      <c r="M27" s="85">
        <v>0.25604838709677419</v>
      </c>
      <c r="N27" s="85">
        <v>0.51193633952254636</v>
      </c>
      <c r="O27" s="17"/>
      <c r="P27" s="86"/>
      <c r="Q27" s="86"/>
      <c r="R27" s="86"/>
      <c r="S27" s="86"/>
      <c r="T27" s="86"/>
      <c r="U27" s="86"/>
      <c r="V27" s="17"/>
      <c r="W27" s="17"/>
    </row>
    <row r="28" spans="1:23" x14ac:dyDescent="0.35">
      <c r="A28" s="32" t="s">
        <v>34</v>
      </c>
      <c r="B28" s="83">
        <v>0.73531947349097238</v>
      </c>
      <c r="C28" s="83">
        <v>0.66569151317949782</v>
      </c>
      <c r="D28" s="84" t="s">
        <v>118</v>
      </c>
      <c r="E28" s="17"/>
      <c r="F28" s="86"/>
      <c r="G28" s="86"/>
      <c r="H28" s="86"/>
      <c r="I28" s="86"/>
      <c r="J28" s="86"/>
      <c r="K28" s="86"/>
      <c r="L28" s="17"/>
      <c r="M28" s="85">
        <v>0.24646464646464644</v>
      </c>
      <c r="N28" s="85">
        <v>0.61092715231788075</v>
      </c>
      <c r="O28" s="17"/>
      <c r="P28" s="87" t="s">
        <v>256</v>
      </c>
      <c r="Q28" s="86"/>
      <c r="R28" s="86"/>
      <c r="S28" s="86"/>
      <c r="T28" s="86"/>
      <c r="U28" s="86"/>
      <c r="V28" s="17"/>
      <c r="W28" s="17"/>
    </row>
    <row r="29" spans="1:23" x14ac:dyDescent="0.35">
      <c r="A29" s="32" t="s">
        <v>35</v>
      </c>
      <c r="B29" s="83">
        <v>0.73520802771407123</v>
      </c>
      <c r="C29" s="83">
        <v>0.66786201904887232</v>
      </c>
      <c r="D29" s="84" t="s">
        <v>119</v>
      </c>
      <c r="E29" s="17"/>
      <c r="F29" s="87" t="s">
        <v>256</v>
      </c>
      <c r="G29" s="86"/>
      <c r="H29" s="86"/>
      <c r="I29" s="86"/>
      <c r="J29" s="86"/>
      <c r="K29" s="86"/>
      <c r="L29" s="17"/>
      <c r="M29" s="85">
        <v>0.25621414913957935</v>
      </c>
      <c r="N29" s="85">
        <v>0.52453468697123518</v>
      </c>
      <c r="O29" s="17"/>
      <c r="P29" s="86"/>
      <c r="Q29" s="86"/>
      <c r="R29" s="86"/>
      <c r="S29" s="86"/>
      <c r="T29" s="86"/>
      <c r="U29" s="86"/>
      <c r="V29" s="17"/>
      <c r="W29" s="17"/>
    </row>
    <row r="30" spans="1:23" x14ac:dyDescent="0.35">
      <c r="A30" s="32" t="s">
        <v>36</v>
      </c>
      <c r="B30" s="83">
        <v>0.75260804769001488</v>
      </c>
      <c r="C30" s="83">
        <v>0.67384637756782306</v>
      </c>
      <c r="D30" s="84" t="s">
        <v>120</v>
      </c>
      <c r="E30" s="17"/>
      <c r="F30" s="86"/>
      <c r="G30" s="86"/>
      <c r="H30" s="86"/>
      <c r="I30" s="86"/>
      <c r="J30" s="86"/>
      <c r="K30" s="86"/>
      <c r="L30" s="17"/>
      <c r="M30" s="85">
        <v>0.23481781376518215</v>
      </c>
      <c r="N30" s="85">
        <v>0.58185053380782914</v>
      </c>
      <c r="O30" s="17"/>
      <c r="P30" s="86" t="s">
        <v>375</v>
      </c>
      <c r="Q30" s="86" t="s">
        <v>376</v>
      </c>
      <c r="R30" s="86"/>
      <c r="S30" s="86"/>
      <c r="T30" s="86"/>
      <c r="U30" s="86"/>
      <c r="V30" s="17"/>
      <c r="W30" s="17"/>
    </row>
    <row r="31" spans="1:23" x14ac:dyDescent="0.35">
      <c r="A31" s="32" t="s">
        <v>37</v>
      </c>
      <c r="B31" s="83">
        <v>0.73603310671002076</v>
      </c>
      <c r="C31" s="83">
        <v>0.67744700501986055</v>
      </c>
      <c r="D31" s="84" t="s">
        <v>121</v>
      </c>
      <c r="E31" s="17"/>
      <c r="F31" s="86" t="s">
        <v>368</v>
      </c>
      <c r="G31" s="86" t="s">
        <v>369</v>
      </c>
      <c r="H31" s="86"/>
      <c r="I31" s="86"/>
      <c r="J31" s="86"/>
      <c r="K31" s="86"/>
      <c r="L31" s="17"/>
      <c r="M31" s="85">
        <v>0.29347826086956524</v>
      </c>
      <c r="N31" s="85">
        <v>0.55935251798561147</v>
      </c>
      <c r="O31" s="17"/>
      <c r="P31" s="86" t="s">
        <v>261</v>
      </c>
      <c r="Q31" s="86">
        <v>90</v>
      </c>
      <c r="R31" s="86" t="s">
        <v>261</v>
      </c>
      <c r="S31" s="86">
        <v>126</v>
      </c>
      <c r="T31" s="86"/>
      <c r="U31" s="86"/>
      <c r="V31" s="17"/>
      <c r="W31" s="17"/>
    </row>
    <row r="32" spans="1:23" x14ac:dyDescent="0.35">
      <c r="A32" s="32" t="s">
        <v>38</v>
      </c>
      <c r="B32" s="83">
        <v>0.76462559712140954</v>
      </c>
      <c r="C32" s="83">
        <v>0.68246336996336987</v>
      </c>
      <c r="D32" s="84" t="s">
        <v>122</v>
      </c>
      <c r="E32" s="17"/>
      <c r="F32" s="86" t="s">
        <v>261</v>
      </c>
      <c r="G32" s="86">
        <v>90</v>
      </c>
      <c r="H32" s="86" t="s">
        <v>261</v>
      </c>
      <c r="I32" s="86">
        <v>126</v>
      </c>
      <c r="J32" s="86"/>
      <c r="K32" s="86"/>
      <c r="L32" s="17"/>
      <c r="M32" s="85">
        <v>0.24116424116424118</v>
      </c>
      <c r="N32" s="85">
        <v>0.62162162162162171</v>
      </c>
      <c r="O32" s="17"/>
      <c r="P32" s="86" t="s">
        <v>263</v>
      </c>
      <c r="Q32" s="86">
        <v>1.3296E-3</v>
      </c>
      <c r="R32" s="86" t="s">
        <v>263</v>
      </c>
      <c r="S32" s="86">
        <v>9.6681000000000007E-3</v>
      </c>
      <c r="T32" s="86"/>
      <c r="U32" s="86"/>
      <c r="V32" s="17"/>
      <c r="W32" s="17"/>
    </row>
    <row r="33" spans="1:23" x14ac:dyDescent="0.35">
      <c r="A33" s="32" t="s">
        <v>39</v>
      </c>
      <c r="B33" s="83">
        <v>0.74954074954074956</v>
      </c>
      <c r="C33" s="83">
        <v>0.6697967960707969</v>
      </c>
      <c r="D33" s="84" t="s">
        <v>123</v>
      </c>
      <c r="E33" s="17"/>
      <c r="F33" s="86" t="s">
        <v>263</v>
      </c>
      <c r="G33" s="86">
        <v>4.3101000000000001E-4</v>
      </c>
      <c r="H33" s="86" t="s">
        <v>263</v>
      </c>
      <c r="I33" s="86">
        <v>2.9578999999999999E-4</v>
      </c>
      <c r="J33" s="86"/>
      <c r="K33" s="86"/>
      <c r="L33" s="17"/>
      <c r="M33" s="85">
        <v>0.21118012422360249</v>
      </c>
      <c r="N33" s="85">
        <v>0.53333333333333344</v>
      </c>
      <c r="O33" s="17"/>
      <c r="P33" s="86"/>
      <c r="Q33" s="86"/>
      <c r="R33" s="86"/>
      <c r="S33" s="86"/>
      <c r="T33" s="86"/>
      <c r="U33" s="86"/>
      <c r="V33" s="17"/>
      <c r="W33" s="17"/>
    </row>
    <row r="34" spans="1:23" x14ac:dyDescent="0.35">
      <c r="A34" s="32" t="s">
        <v>40</v>
      </c>
      <c r="B34" s="83">
        <v>0.76220343605126806</v>
      </c>
      <c r="C34" s="83">
        <v>0.67842399222923755</v>
      </c>
      <c r="D34" s="84" t="s">
        <v>124</v>
      </c>
      <c r="E34" s="17"/>
      <c r="F34" s="86"/>
      <c r="G34" s="86"/>
      <c r="H34" s="86"/>
      <c r="I34" s="86"/>
      <c r="J34" s="86"/>
      <c r="K34" s="86"/>
      <c r="L34" s="17"/>
      <c r="M34" s="85">
        <v>0.2505399568034557</v>
      </c>
      <c r="N34" s="85">
        <v>0.63227016885553478</v>
      </c>
      <c r="O34" s="17"/>
      <c r="P34" s="86" t="s">
        <v>266</v>
      </c>
      <c r="Q34" s="88">
        <v>7.2717000000000001</v>
      </c>
      <c r="R34" s="88" t="s">
        <v>265</v>
      </c>
      <c r="S34" s="92">
        <v>1.1539E-19</v>
      </c>
      <c r="T34" s="86"/>
      <c r="U34" s="86"/>
      <c r="V34" s="17"/>
      <c r="W34" s="17"/>
    </row>
    <row r="35" spans="1:23" x14ac:dyDescent="0.35">
      <c r="A35" s="32" t="s">
        <v>41</v>
      </c>
      <c r="B35" s="83">
        <v>0.78106149295346705</v>
      </c>
      <c r="C35" s="83">
        <v>0.66622283155517192</v>
      </c>
      <c r="D35" s="84" t="s">
        <v>125</v>
      </c>
      <c r="E35" s="17"/>
      <c r="F35" s="88" t="s">
        <v>266</v>
      </c>
      <c r="G35" s="86">
        <v>1.4571000000000001</v>
      </c>
      <c r="H35" s="88" t="s">
        <v>265</v>
      </c>
      <c r="I35" s="88">
        <v>5.2304999999999997E-2</v>
      </c>
      <c r="J35" s="86"/>
      <c r="K35" s="86"/>
      <c r="L35" s="17"/>
      <c r="M35" s="85">
        <v>0.23140495867768598</v>
      </c>
      <c r="N35" s="85">
        <v>0.60498220640569389</v>
      </c>
      <c r="O35" s="17"/>
      <c r="P35" s="86" t="s">
        <v>267</v>
      </c>
      <c r="Q35" s="86">
        <v>1.4813000000000001</v>
      </c>
      <c r="R35" s="86"/>
      <c r="S35" s="86"/>
      <c r="T35" s="86"/>
      <c r="U35" s="86"/>
      <c r="V35" s="17"/>
      <c r="W35" s="17"/>
    </row>
    <row r="36" spans="1:23" x14ac:dyDescent="0.35">
      <c r="A36" s="32" t="s">
        <v>42</v>
      </c>
      <c r="B36" s="83">
        <v>0.75492534676208134</v>
      </c>
      <c r="C36" s="83">
        <v>0.68039383911427054</v>
      </c>
      <c r="D36" s="84" t="s">
        <v>126</v>
      </c>
      <c r="E36" s="17"/>
      <c r="F36" s="86" t="s">
        <v>267</v>
      </c>
      <c r="G36" s="86">
        <v>1.4625999999999999</v>
      </c>
      <c r="H36" s="86"/>
      <c r="I36" s="86"/>
      <c r="J36" s="86"/>
      <c r="K36" s="86"/>
      <c r="L36" s="17"/>
      <c r="M36" s="85">
        <v>0.2618025751072961</v>
      </c>
      <c r="N36" s="85">
        <v>0.66666666666666652</v>
      </c>
      <c r="O36" s="17"/>
      <c r="P36" s="86" t="s">
        <v>269</v>
      </c>
      <c r="Q36" s="86" t="s">
        <v>265</v>
      </c>
      <c r="R36" s="86">
        <v>1E-4</v>
      </c>
      <c r="S36" s="86"/>
      <c r="T36" s="86"/>
      <c r="U36" s="86"/>
      <c r="V36" s="17"/>
      <c r="W36" s="17"/>
    </row>
    <row r="37" spans="1:23" x14ac:dyDescent="0.35">
      <c r="A37" s="32" t="s">
        <v>43</v>
      </c>
      <c r="B37" s="83">
        <v>0.79447962245693826</v>
      </c>
      <c r="C37" s="83">
        <v>0.65145843190737296</v>
      </c>
      <c r="D37" s="84" t="s">
        <v>127</v>
      </c>
      <c r="E37" s="17"/>
      <c r="F37" s="86" t="s">
        <v>269</v>
      </c>
      <c r="G37" s="86" t="s">
        <v>265</v>
      </c>
      <c r="H37" s="86">
        <v>1.6999999999999999E-3</v>
      </c>
      <c r="I37" s="86"/>
      <c r="J37" s="86"/>
      <c r="K37" s="86"/>
      <c r="L37" s="17"/>
      <c r="M37" s="85">
        <v>0.23553719008264462</v>
      </c>
      <c r="N37" s="85">
        <v>0.60526315789473684</v>
      </c>
      <c r="O37" s="17"/>
      <c r="P37" s="17"/>
      <c r="Q37" s="17"/>
      <c r="R37" s="17"/>
      <c r="S37" s="17"/>
      <c r="T37" s="17"/>
      <c r="U37" s="17"/>
      <c r="V37" s="17"/>
      <c r="W37" s="17"/>
    </row>
    <row r="38" spans="1:23" x14ac:dyDescent="0.35">
      <c r="A38" s="32" t="s">
        <v>44</v>
      </c>
      <c r="B38" s="83">
        <v>0.75509201357870304</v>
      </c>
      <c r="C38" s="83">
        <v>0.65351919952108095</v>
      </c>
      <c r="D38" s="84" t="s">
        <v>128</v>
      </c>
      <c r="E38" s="17"/>
      <c r="F38" s="86"/>
      <c r="G38" s="86"/>
      <c r="H38" s="86"/>
      <c r="I38" s="86"/>
      <c r="J38" s="86"/>
      <c r="K38" s="86"/>
      <c r="L38" s="17"/>
      <c r="M38" s="85">
        <v>0.25269978401727861</v>
      </c>
      <c r="N38" s="85">
        <v>0.59370314842578709</v>
      </c>
      <c r="O38" s="17"/>
      <c r="P38" s="17"/>
      <c r="Q38" s="17"/>
      <c r="R38" s="17"/>
      <c r="S38" s="17"/>
      <c r="T38" s="17"/>
      <c r="U38" s="17"/>
      <c r="V38" s="17"/>
      <c r="W38" s="17"/>
    </row>
    <row r="39" spans="1:23" x14ac:dyDescent="0.35">
      <c r="A39" s="32" t="s">
        <v>45</v>
      </c>
      <c r="B39" s="83">
        <v>0.74348706213694771</v>
      </c>
      <c r="C39" s="83">
        <v>0.65461134296366597</v>
      </c>
      <c r="D39" s="84" t="s">
        <v>129</v>
      </c>
      <c r="E39" s="17"/>
      <c r="F39" s="17"/>
      <c r="G39" s="17"/>
      <c r="H39" s="17"/>
      <c r="I39" s="17"/>
      <c r="J39" s="17"/>
      <c r="K39" s="17"/>
      <c r="L39" s="17"/>
      <c r="M39" s="85">
        <v>0.25894736842105265</v>
      </c>
      <c r="N39" s="85">
        <v>0.47169811320754718</v>
      </c>
      <c r="O39" s="17"/>
      <c r="P39" s="17"/>
      <c r="Q39" s="17"/>
      <c r="R39" s="17"/>
      <c r="S39" s="17"/>
      <c r="T39" s="17"/>
      <c r="U39" s="17"/>
      <c r="V39" s="17"/>
      <c r="W39" s="17"/>
    </row>
    <row r="40" spans="1:23" x14ac:dyDescent="0.35">
      <c r="A40" s="32" t="s">
        <v>46</v>
      </c>
      <c r="B40" s="83">
        <v>0.77535096088319466</v>
      </c>
      <c r="C40" s="83">
        <v>0.66671353580802395</v>
      </c>
      <c r="D40" s="84" t="s">
        <v>130</v>
      </c>
      <c r="E40" s="17"/>
      <c r="F40" s="17"/>
      <c r="G40" s="17"/>
      <c r="H40" s="17"/>
      <c r="I40" s="17"/>
      <c r="J40" s="17"/>
      <c r="K40" s="17"/>
      <c r="L40" s="17"/>
      <c r="M40" s="85">
        <v>0.22610294117647056</v>
      </c>
      <c r="N40" s="85">
        <v>0.50423011844331644</v>
      </c>
      <c r="O40" s="17"/>
      <c r="P40" s="17"/>
      <c r="Q40" s="17"/>
      <c r="R40" s="17"/>
      <c r="S40" s="17"/>
      <c r="T40" s="17"/>
      <c r="U40" s="17"/>
      <c r="V40" s="17"/>
      <c r="W40" s="17"/>
    </row>
    <row r="41" spans="1:23" x14ac:dyDescent="0.35">
      <c r="A41" s="32" t="s">
        <v>47</v>
      </c>
      <c r="B41" s="83">
        <v>0.76123265753822023</v>
      </c>
      <c r="C41" s="83">
        <v>0.67733280661037321</v>
      </c>
      <c r="D41" s="84" t="s">
        <v>131</v>
      </c>
      <c r="E41" s="17"/>
      <c r="F41" s="17"/>
      <c r="G41" s="17"/>
      <c r="H41" s="17"/>
      <c r="I41" s="17"/>
      <c r="J41" s="17"/>
      <c r="K41" s="17"/>
      <c r="L41" s="17"/>
      <c r="M41" s="85">
        <v>0.22338204592901881</v>
      </c>
      <c r="N41" s="85">
        <v>0.54</v>
      </c>
      <c r="O41" s="17"/>
      <c r="P41" s="17"/>
      <c r="Q41" s="17"/>
      <c r="R41" s="17"/>
      <c r="S41" s="17"/>
      <c r="T41" s="17"/>
      <c r="U41" s="17"/>
      <c r="V41" s="17"/>
      <c r="W41" s="17"/>
    </row>
    <row r="42" spans="1:23" ht="15" thickBot="1" x14ac:dyDescent="0.4">
      <c r="A42" s="32" t="s">
        <v>48</v>
      </c>
      <c r="B42" s="83">
        <v>0.75584241944899522</v>
      </c>
      <c r="C42" s="89">
        <v>0.65941664571284886</v>
      </c>
      <c r="D42" s="91" t="s">
        <v>132</v>
      </c>
      <c r="E42" s="17"/>
      <c r="F42" s="17"/>
      <c r="G42" s="17"/>
      <c r="H42" s="17"/>
      <c r="I42" s="17"/>
      <c r="J42" s="17"/>
      <c r="K42" s="17"/>
      <c r="L42" s="17"/>
      <c r="M42" s="85">
        <v>0.23593073593073594</v>
      </c>
      <c r="N42" s="90">
        <v>0.44705882352941173</v>
      </c>
      <c r="O42" s="17"/>
      <c r="P42" s="17"/>
      <c r="Q42" s="17"/>
      <c r="R42" s="17"/>
      <c r="S42" s="17"/>
      <c r="T42" s="17"/>
      <c r="U42" s="17"/>
      <c r="V42" s="17"/>
      <c r="W42" s="17"/>
    </row>
    <row r="43" spans="1:23" x14ac:dyDescent="0.35">
      <c r="A43" s="32" t="s">
        <v>49</v>
      </c>
      <c r="B43" s="83">
        <v>0.78013055245979945</v>
      </c>
      <c r="C43" s="83">
        <v>0.67269864559335202</v>
      </c>
      <c r="D43" s="84" t="s">
        <v>133</v>
      </c>
      <c r="E43" s="17"/>
      <c r="F43" s="17"/>
      <c r="G43" s="17"/>
      <c r="H43" s="17"/>
      <c r="I43" s="17"/>
      <c r="J43" s="17"/>
      <c r="K43" s="17"/>
      <c r="L43" s="17"/>
      <c r="M43" s="85">
        <v>0.22008547008547011</v>
      </c>
      <c r="N43" s="85">
        <v>0.53448275862068972</v>
      </c>
      <c r="O43" s="17"/>
      <c r="P43" s="17"/>
      <c r="Q43" s="17"/>
      <c r="R43" s="17"/>
      <c r="S43" s="17"/>
      <c r="T43" s="17"/>
      <c r="U43" s="17"/>
      <c r="V43" s="17"/>
      <c r="W43" s="17"/>
    </row>
    <row r="44" spans="1:23" x14ac:dyDescent="0.35">
      <c r="A44" s="32" t="s">
        <v>50</v>
      </c>
      <c r="B44" s="83">
        <v>0.76116333493550592</v>
      </c>
      <c r="C44" s="83">
        <v>0.6719849583858799</v>
      </c>
      <c r="D44" s="84" t="s">
        <v>134</v>
      </c>
      <c r="E44" s="17"/>
      <c r="F44" s="17"/>
      <c r="G44" s="17"/>
      <c r="H44" s="17"/>
      <c r="I44" s="17"/>
      <c r="J44" s="17"/>
      <c r="K44" s="17"/>
      <c r="L44" s="17"/>
      <c r="M44" s="85">
        <v>0.24305555555555555</v>
      </c>
      <c r="N44" s="85">
        <v>0.51261352169525731</v>
      </c>
      <c r="O44" s="17"/>
      <c r="P44" s="17"/>
      <c r="Q44" s="17"/>
      <c r="R44" s="17"/>
      <c r="S44" s="17"/>
      <c r="T44" s="17"/>
      <c r="U44" s="17"/>
      <c r="V44" s="17"/>
      <c r="W44" s="17"/>
    </row>
    <row r="45" spans="1:23" x14ac:dyDescent="0.35">
      <c r="A45" s="32" t="s">
        <v>51</v>
      </c>
      <c r="B45" s="83">
        <v>0.80302499459556176</v>
      </c>
      <c r="C45" s="83">
        <v>0.67485196795541624</v>
      </c>
      <c r="D45" s="84" t="s">
        <v>135</v>
      </c>
      <c r="E45" s="17"/>
      <c r="F45" s="17"/>
      <c r="G45" s="17"/>
      <c r="H45" s="17"/>
      <c r="I45" s="17"/>
      <c r="J45" s="17"/>
      <c r="K45" s="17"/>
      <c r="L45" s="17"/>
      <c r="M45" s="85">
        <v>0.27095516569200778</v>
      </c>
      <c r="N45" s="85">
        <v>0.58399999999999996</v>
      </c>
      <c r="O45" s="17"/>
      <c r="P45" s="17"/>
      <c r="Q45" s="17"/>
      <c r="R45" s="17"/>
      <c r="S45" s="17"/>
      <c r="T45" s="17"/>
      <c r="U45" s="17"/>
      <c r="V45" s="17"/>
      <c r="W45" s="17"/>
    </row>
    <row r="46" spans="1:23" x14ac:dyDescent="0.35">
      <c r="A46" s="32" t="s">
        <v>52</v>
      </c>
      <c r="B46" s="83">
        <v>0.75131746212911321</v>
      </c>
      <c r="C46" s="83">
        <v>0.66417107356717953</v>
      </c>
      <c r="D46" s="84" t="s">
        <v>136</v>
      </c>
      <c r="E46" s="17"/>
      <c r="F46" s="17"/>
      <c r="G46" s="17"/>
      <c r="H46" s="17"/>
      <c r="I46" s="17"/>
      <c r="J46" s="17"/>
      <c r="K46" s="17"/>
      <c r="L46" s="17"/>
      <c r="M46" s="85">
        <v>0.25150905432595577</v>
      </c>
      <c r="N46" s="85">
        <v>0.53642384105960261</v>
      </c>
      <c r="O46" s="17"/>
      <c r="P46" s="17"/>
      <c r="Q46" s="17"/>
      <c r="R46" s="17"/>
      <c r="S46" s="17"/>
      <c r="T46" s="17"/>
      <c r="U46" s="17"/>
      <c r="V46" s="17"/>
      <c r="W46" s="17"/>
    </row>
    <row r="47" spans="1:23" x14ac:dyDescent="0.35">
      <c r="A47" s="32" t="s">
        <v>53</v>
      </c>
      <c r="B47" s="83">
        <v>0.79010378171963525</v>
      </c>
      <c r="C47" s="83">
        <v>0.65393717145076513</v>
      </c>
      <c r="D47" s="84" t="s">
        <v>137</v>
      </c>
      <c r="E47" s="17"/>
      <c r="F47" s="17"/>
      <c r="G47" s="17"/>
      <c r="H47" s="17"/>
      <c r="I47" s="17"/>
      <c r="J47" s="17"/>
      <c r="K47" s="17"/>
      <c r="L47" s="17"/>
      <c r="M47" s="85">
        <v>0.25190839694656486</v>
      </c>
      <c r="N47" s="85">
        <v>0.58981612446958975</v>
      </c>
      <c r="O47" s="17"/>
      <c r="P47" s="17"/>
      <c r="Q47" s="17"/>
      <c r="R47" s="17"/>
      <c r="S47" s="17"/>
      <c r="T47" s="17"/>
      <c r="U47" s="17"/>
      <c r="V47" s="17"/>
      <c r="W47" s="17"/>
    </row>
    <row r="48" spans="1:23" x14ac:dyDescent="0.35">
      <c r="A48" s="32" t="s">
        <v>54</v>
      </c>
      <c r="B48" s="83">
        <v>0.74691071333399328</v>
      </c>
      <c r="C48" s="83">
        <v>0.67760351132431584</v>
      </c>
      <c r="D48" s="84" t="s">
        <v>138</v>
      </c>
      <c r="E48" s="17"/>
      <c r="F48" s="17"/>
      <c r="G48" s="17"/>
      <c r="H48" s="17"/>
      <c r="I48" s="17"/>
      <c r="J48" s="17"/>
      <c r="K48" s="17"/>
      <c r="L48" s="17"/>
      <c r="M48" s="85">
        <v>0.2686274509803922</v>
      </c>
      <c r="N48" s="85">
        <v>0.52506596306068598</v>
      </c>
      <c r="O48" s="17"/>
      <c r="P48" s="17"/>
      <c r="Q48" s="17"/>
      <c r="R48" s="17"/>
      <c r="S48" s="17"/>
      <c r="T48" s="17"/>
      <c r="U48" s="17"/>
      <c r="V48" s="17"/>
      <c r="W48" s="17"/>
    </row>
    <row r="49" spans="1:23" x14ac:dyDescent="0.35">
      <c r="A49" s="32" t="s">
        <v>55</v>
      </c>
      <c r="B49" s="83">
        <v>0.79674882520759416</v>
      </c>
      <c r="C49" s="83">
        <v>0.65984285014805655</v>
      </c>
      <c r="D49" s="84" t="s">
        <v>139</v>
      </c>
      <c r="E49" s="17"/>
      <c r="F49" s="17"/>
      <c r="G49" s="17"/>
      <c r="H49" s="17"/>
      <c r="I49" s="17"/>
      <c r="J49" s="17"/>
      <c r="K49" s="17"/>
      <c r="L49" s="17"/>
      <c r="M49" s="85">
        <v>0.2738589211618257</v>
      </c>
      <c r="N49" s="85">
        <v>0.53443526170798894</v>
      </c>
      <c r="O49" s="17"/>
      <c r="P49" s="17"/>
      <c r="Q49" s="17"/>
      <c r="R49" s="17"/>
      <c r="S49" s="17"/>
      <c r="T49" s="17"/>
      <c r="U49" s="17"/>
      <c r="V49" s="17"/>
      <c r="W49" s="17"/>
    </row>
    <row r="50" spans="1:23" x14ac:dyDescent="0.35">
      <c r="A50" s="32" t="s">
        <v>56</v>
      </c>
      <c r="B50" s="83">
        <v>0.75313909347522801</v>
      </c>
      <c r="C50" s="83">
        <v>0.67652798561807648</v>
      </c>
      <c r="D50" s="84" t="s">
        <v>140</v>
      </c>
      <c r="E50" s="17"/>
      <c r="F50" s="17"/>
      <c r="G50" s="17"/>
      <c r="H50" s="17"/>
      <c r="I50" s="17"/>
      <c r="J50" s="17"/>
      <c r="K50" s="17"/>
      <c r="L50" s="17"/>
      <c r="M50" s="85">
        <v>0.23333333333333334</v>
      </c>
      <c r="N50" s="85">
        <v>0.58213256484149856</v>
      </c>
      <c r="O50" s="17"/>
      <c r="P50" s="17"/>
      <c r="Q50" s="17"/>
      <c r="R50" s="17"/>
      <c r="S50" s="17"/>
      <c r="T50" s="17"/>
      <c r="U50" s="17"/>
      <c r="V50" s="17"/>
      <c r="W50" s="17"/>
    </row>
    <row r="51" spans="1:23" ht="15" thickBot="1" x14ac:dyDescent="0.4">
      <c r="A51" s="40" t="s">
        <v>57</v>
      </c>
      <c r="B51" s="89">
        <v>0.75019627891690555</v>
      </c>
      <c r="C51" s="83">
        <v>0.67666018232444602</v>
      </c>
      <c r="D51" s="84" t="s">
        <v>141</v>
      </c>
      <c r="E51" s="17"/>
      <c r="F51" s="17"/>
      <c r="G51" s="17"/>
      <c r="H51" s="17"/>
      <c r="I51" s="17"/>
      <c r="J51" s="17"/>
      <c r="K51" s="17"/>
      <c r="L51" s="17"/>
      <c r="M51" s="90">
        <v>0.25438596491228072</v>
      </c>
      <c r="N51" s="85">
        <v>0.59180327868852456</v>
      </c>
      <c r="O51" s="17"/>
      <c r="P51" s="17"/>
      <c r="Q51" s="17"/>
      <c r="R51" s="17"/>
      <c r="S51" s="17"/>
      <c r="T51" s="17"/>
      <c r="U51" s="17"/>
      <c r="V51" s="17"/>
      <c r="W51" s="17"/>
    </row>
    <row r="52" spans="1:23" ht="15" thickBot="1" x14ac:dyDescent="0.4">
      <c r="A52" s="51" t="s">
        <v>58</v>
      </c>
      <c r="B52" s="94">
        <v>0.72396474936037147</v>
      </c>
      <c r="C52" s="83">
        <v>0.66104322361600398</v>
      </c>
      <c r="D52" s="84" t="s">
        <v>142</v>
      </c>
      <c r="E52" s="17"/>
      <c r="F52" s="17"/>
      <c r="G52" s="17"/>
      <c r="H52" s="17"/>
      <c r="I52" s="17"/>
      <c r="J52" s="17"/>
      <c r="K52" s="17"/>
      <c r="L52" s="17"/>
      <c r="M52" s="95">
        <v>0.30812854442344045</v>
      </c>
      <c r="N52" s="85">
        <v>0.52822580645161288</v>
      </c>
      <c r="O52" s="17"/>
      <c r="P52" s="17"/>
      <c r="Q52" s="17"/>
      <c r="R52" s="17"/>
      <c r="S52" s="17"/>
      <c r="T52" s="17"/>
      <c r="U52" s="17"/>
      <c r="V52" s="17"/>
      <c r="W52" s="17"/>
    </row>
    <row r="53" spans="1:23" x14ac:dyDescent="0.35">
      <c r="A53" s="32" t="s">
        <v>59</v>
      </c>
      <c r="B53" s="83">
        <v>0.72911381123254548</v>
      </c>
      <c r="C53" s="83">
        <v>0.65608669096252148</v>
      </c>
      <c r="D53" s="84" t="s">
        <v>143</v>
      </c>
      <c r="E53" s="17"/>
      <c r="F53" s="17"/>
      <c r="G53" s="17"/>
      <c r="H53" s="17"/>
      <c r="I53" s="17"/>
      <c r="J53" s="17"/>
      <c r="K53" s="17"/>
      <c r="L53" s="17"/>
      <c r="M53" s="85">
        <v>0.32876712328767121</v>
      </c>
      <c r="N53" s="85">
        <v>0.64069264069264076</v>
      </c>
      <c r="O53" s="17"/>
      <c r="P53" s="17"/>
      <c r="Q53" s="17"/>
      <c r="R53" s="17"/>
      <c r="S53" s="17"/>
      <c r="T53" s="17"/>
      <c r="U53" s="17"/>
      <c r="V53" s="17"/>
      <c r="W53" s="17"/>
    </row>
    <row r="54" spans="1:23" x14ac:dyDescent="0.35">
      <c r="A54" s="32" t="s">
        <v>60</v>
      </c>
      <c r="B54" s="83">
        <v>0.76654490427491417</v>
      </c>
      <c r="C54" s="83">
        <v>0.67913222422560005</v>
      </c>
      <c r="D54" s="84" t="s">
        <v>144</v>
      </c>
      <c r="E54" s="17"/>
      <c r="F54" s="17"/>
      <c r="G54" s="17"/>
      <c r="H54" s="17"/>
      <c r="I54" s="17"/>
      <c r="J54" s="17"/>
      <c r="K54" s="17"/>
      <c r="L54" s="17"/>
      <c r="M54" s="85">
        <v>0.29538461538461536</v>
      </c>
      <c r="N54" s="85">
        <v>0.56551724137931036</v>
      </c>
      <c r="O54" s="17"/>
      <c r="P54" s="17"/>
      <c r="Q54" s="17"/>
      <c r="R54" s="17"/>
      <c r="S54" s="17"/>
      <c r="T54" s="17"/>
      <c r="U54" s="17"/>
      <c r="V54" s="17"/>
      <c r="W54" s="17"/>
    </row>
    <row r="55" spans="1:23" x14ac:dyDescent="0.35">
      <c r="A55" s="32" t="s">
        <v>61</v>
      </c>
      <c r="B55" s="83">
        <v>0.73568426309328117</v>
      </c>
      <c r="C55" s="83">
        <v>0.66026150990351462</v>
      </c>
      <c r="D55" s="84" t="s">
        <v>145</v>
      </c>
      <c r="E55" s="17"/>
      <c r="F55" s="17"/>
      <c r="G55" s="17"/>
      <c r="H55" s="17"/>
      <c r="I55" s="17"/>
      <c r="J55" s="17"/>
      <c r="K55" s="17"/>
      <c r="L55" s="17"/>
      <c r="M55" s="85">
        <v>0.32389380530973449</v>
      </c>
      <c r="N55" s="85">
        <v>0.5957446808510638</v>
      </c>
      <c r="O55" s="17"/>
      <c r="P55" s="17"/>
      <c r="Q55" s="17"/>
      <c r="R55" s="17"/>
      <c r="S55" s="17"/>
      <c r="T55" s="17"/>
      <c r="U55" s="17"/>
      <c r="V55" s="17"/>
      <c r="W55" s="17"/>
    </row>
    <row r="56" spans="1:23" x14ac:dyDescent="0.35">
      <c r="A56" s="32" t="s">
        <v>62</v>
      </c>
      <c r="B56" s="83">
        <v>0.76263012935877428</v>
      </c>
      <c r="C56" s="83">
        <v>0.68388281083909785</v>
      </c>
      <c r="D56" s="84" t="s">
        <v>146</v>
      </c>
      <c r="E56" s="17"/>
      <c r="F56" s="17"/>
      <c r="G56" s="17"/>
      <c r="H56" s="17"/>
      <c r="I56" s="17"/>
      <c r="J56" s="17"/>
      <c r="K56" s="17"/>
      <c r="L56" s="17"/>
      <c r="M56" s="85">
        <v>0.23888888888888887</v>
      </c>
      <c r="N56" s="85">
        <v>0.45333333333333337</v>
      </c>
      <c r="O56" s="17"/>
      <c r="P56" s="17"/>
      <c r="Q56" s="17"/>
      <c r="R56" s="17"/>
      <c r="S56" s="17"/>
      <c r="T56" s="17"/>
      <c r="U56" s="17"/>
      <c r="V56" s="17"/>
      <c r="W56" s="17"/>
    </row>
    <row r="57" spans="1:23" x14ac:dyDescent="0.35">
      <c r="A57" s="32" t="s">
        <v>63</v>
      </c>
      <c r="B57" s="83">
        <v>0.75692669758200792</v>
      </c>
      <c r="C57" s="83">
        <v>0.65255968261316233</v>
      </c>
      <c r="D57" s="84" t="s">
        <v>147</v>
      </c>
      <c r="E57" s="17"/>
      <c r="F57" s="17"/>
      <c r="G57" s="17"/>
      <c r="H57" s="17"/>
      <c r="I57" s="17"/>
      <c r="J57" s="17"/>
      <c r="K57" s="17"/>
      <c r="L57" s="17"/>
      <c r="M57" s="85">
        <v>0.34122562674094714</v>
      </c>
      <c r="N57" s="85">
        <v>0.50756811301715443</v>
      </c>
      <c r="O57" s="17"/>
      <c r="P57" s="17"/>
      <c r="Q57" s="17"/>
      <c r="R57" s="17"/>
      <c r="S57" s="17"/>
      <c r="T57" s="17"/>
      <c r="U57" s="17"/>
      <c r="V57" s="17"/>
      <c r="W57" s="17"/>
    </row>
    <row r="58" spans="1:23" ht="15" thickBot="1" x14ac:dyDescent="0.4">
      <c r="A58" s="32" t="s">
        <v>64</v>
      </c>
      <c r="B58" s="83">
        <v>0.75429974007629841</v>
      </c>
      <c r="C58" s="89">
        <v>0.69585944821301138</v>
      </c>
      <c r="D58" s="91" t="s">
        <v>148</v>
      </c>
      <c r="E58" s="17"/>
      <c r="F58" s="17"/>
      <c r="G58" s="17"/>
      <c r="H58" s="17"/>
      <c r="I58" s="17"/>
      <c r="J58" s="17"/>
      <c r="K58" s="17"/>
      <c r="L58" s="17"/>
      <c r="M58" s="85">
        <v>0.25736434108527129</v>
      </c>
      <c r="N58" s="90">
        <v>0.41736227045075125</v>
      </c>
      <c r="O58" s="17"/>
      <c r="P58" s="17"/>
      <c r="Q58" s="17"/>
      <c r="R58" s="17"/>
      <c r="S58" s="17"/>
      <c r="T58" s="17"/>
      <c r="U58" s="17"/>
      <c r="V58" s="17"/>
      <c r="W58" s="17"/>
    </row>
    <row r="59" spans="1:23" x14ac:dyDescent="0.35">
      <c r="A59" s="32" t="s">
        <v>65</v>
      </c>
      <c r="B59" s="83">
        <v>0.77508915212671403</v>
      </c>
      <c r="C59" s="83">
        <v>0.67744687083418653</v>
      </c>
      <c r="D59" s="84" t="s">
        <v>149</v>
      </c>
      <c r="E59" s="17"/>
      <c r="F59" s="17"/>
      <c r="G59" s="17"/>
      <c r="H59" s="17"/>
      <c r="I59" s="17"/>
      <c r="J59" s="17"/>
      <c r="K59" s="17"/>
      <c r="L59" s="17"/>
      <c r="M59" s="85">
        <v>0.29082426127527217</v>
      </c>
      <c r="N59" s="85">
        <v>0.41136671177266576</v>
      </c>
      <c r="O59" s="17"/>
      <c r="P59" s="17"/>
      <c r="Q59" s="17"/>
      <c r="R59" s="17"/>
      <c r="S59" s="17"/>
      <c r="T59" s="17"/>
      <c r="U59" s="17"/>
      <c r="V59" s="17"/>
      <c r="W59" s="17"/>
    </row>
    <row r="60" spans="1:23" x14ac:dyDescent="0.35">
      <c r="A60" s="32" t="s">
        <v>66</v>
      </c>
      <c r="B60" s="83">
        <v>0.79127634725297125</v>
      </c>
      <c r="C60" s="83">
        <v>0.67013527575442255</v>
      </c>
      <c r="D60" s="84" t="s">
        <v>150</v>
      </c>
      <c r="E60" s="17"/>
      <c r="F60" s="17"/>
      <c r="G60" s="17"/>
      <c r="H60" s="17"/>
      <c r="I60" s="17"/>
      <c r="J60" s="17"/>
      <c r="K60" s="17"/>
      <c r="L60" s="17"/>
      <c r="M60" s="85">
        <v>0.26870229007633589</v>
      </c>
      <c r="N60" s="85">
        <v>0.42988929889298894</v>
      </c>
      <c r="O60" s="17"/>
      <c r="P60" s="17"/>
      <c r="Q60" s="17"/>
      <c r="R60" s="17"/>
      <c r="S60" s="17"/>
      <c r="T60" s="17"/>
      <c r="U60" s="17"/>
      <c r="V60" s="17"/>
      <c r="W60" s="17"/>
    </row>
    <row r="61" spans="1:23" x14ac:dyDescent="0.35">
      <c r="A61" s="32" t="s">
        <v>67</v>
      </c>
      <c r="B61" s="83">
        <v>0.75877284197842676</v>
      </c>
      <c r="C61" s="83">
        <v>0.67996772129003535</v>
      </c>
      <c r="D61" s="84" t="s">
        <v>151</v>
      </c>
      <c r="E61" s="17"/>
      <c r="F61" s="17"/>
      <c r="G61" s="17"/>
      <c r="H61" s="17"/>
      <c r="I61" s="17"/>
      <c r="J61" s="17"/>
      <c r="K61" s="17"/>
      <c r="L61" s="17"/>
      <c r="M61" s="85">
        <v>0.30043383947939262</v>
      </c>
      <c r="N61" s="85">
        <v>0.37271214642262901</v>
      </c>
      <c r="O61" s="17"/>
      <c r="P61" s="17"/>
      <c r="Q61" s="17"/>
      <c r="R61" s="17"/>
      <c r="S61" s="17"/>
      <c r="T61" s="17"/>
      <c r="U61" s="17"/>
      <c r="V61" s="17"/>
      <c r="W61" s="17"/>
    </row>
    <row r="62" spans="1:23" x14ac:dyDescent="0.35">
      <c r="A62" s="32" t="s">
        <v>68</v>
      </c>
      <c r="B62" s="83">
        <v>0.72498179457258938</v>
      </c>
      <c r="C62" s="83">
        <v>0.69680915072217731</v>
      </c>
      <c r="D62" s="84" t="s">
        <v>152</v>
      </c>
      <c r="E62" s="17"/>
      <c r="F62" s="17"/>
      <c r="G62" s="17"/>
      <c r="H62" s="17"/>
      <c r="I62" s="17"/>
      <c r="J62" s="17"/>
      <c r="K62" s="17"/>
      <c r="L62" s="17"/>
      <c r="M62" s="85">
        <v>0.27529923830250269</v>
      </c>
      <c r="N62" s="85">
        <v>0.38934426229508196</v>
      </c>
      <c r="O62" s="17"/>
      <c r="P62" s="17"/>
      <c r="Q62" s="17"/>
      <c r="R62" s="17"/>
      <c r="S62" s="17"/>
      <c r="T62" s="17"/>
      <c r="U62" s="17"/>
      <c r="V62" s="17"/>
      <c r="W62" s="17"/>
    </row>
    <row r="63" spans="1:23" x14ac:dyDescent="0.35">
      <c r="A63" s="32" t="s">
        <v>69</v>
      </c>
      <c r="B63" s="83">
        <v>0.73932337040916773</v>
      </c>
      <c r="C63" s="83">
        <v>0.6814185483730566</v>
      </c>
      <c r="D63" s="84" t="s">
        <v>153</v>
      </c>
      <c r="E63" s="17"/>
      <c r="F63" s="17"/>
      <c r="G63" s="17"/>
      <c r="H63" s="17"/>
      <c r="I63" s="17"/>
      <c r="J63" s="17"/>
      <c r="K63" s="17"/>
      <c r="L63" s="17"/>
      <c r="M63" s="85">
        <v>0.31076178960096734</v>
      </c>
      <c r="N63" s="85">
        <v>0.41681260945709281</v>
      </c>
      <c r="O63" s="17"/>
      <c r="P63" s="17"/>
      <c r="Q63" s="17"/>
      <c r="R63" s="17"/>
      <c r="S63" s="17"/>
      <c r="T63" s="17"/>
      <c r="U63" s="17"/>
      <c r="V63" s="17"/>
      <c r="W63" s="17"/>
    </row>
    <row r="64" spans="1:23" x14ac:dyDescent="0.35">
      <c r="A64" s="32" t="s">
        <v>70</v>
      </c>
      <c r="B64" s="83">
        <v>0.72468422179404834</v>
      </c>
      <c r="C64" s="83">
        <v>0.71247719659407871</v>
      </c>
      <c r="D64" s="84" t="s">
        <v>154</v>
      </c>
      <c r="E64" s="17"/>
      <c r="F64" s="17"/>
      <c r="G64" s="17"/>
      <c r="H64" s="17"/>
      <c r="I64" s="17"/>
      <c r="J64" s="17"/>
      <c r="K64" s="17"/>
      <c r="L64" s="17"/>
      <c r="M64" s="85">
        <v>0.2965186074429772</v>
      </c>
      <c r="N64" s="85">
        <v>0.39965397923875434</v>
      </c>
      <c r="O64" s="17"/>
      <c r="P64" s="17"/>
      <c r="Q64" s="17"/>
      <c r="R64" s="17"/>
      <c r="S64" s="17"/>
      <c r="T64" s="17"/>
      <c r="U64" s="17"/>
      <c r="V64" s="17"/>
      <c r="W64" s="17"/>
    </row>
    <row r="65" spans="1:23" x14ac:dyDescent="0.35">
      <c r="A65" s="32" t="s">
        <v>71</v>
      </c>
      <c r="B65" s="83">
        <v>0.72256206622876573</v>
      </c>
      <c r="C65" s="83">
        <v>0.69710407847880129</v>
      </c>
      <c r="D65" s="84" t="s">
        <v>155</v>
      </c>
      <c r="E65" s="17"/>
      <c r="F65" s="17"/>
      <c r="G65" s="17"/>
      <c r="H65" s="17"/>
      <c r="I65" s="17"/>
      <c r="J65" s="17"/>
      <c r="K65" s="17"/>
      <c r="L65" s="17"/>
      <c r="M65" s="85">
        <v>0.29256594724220625</v>
      </c>
      <c r="N65" s="85">
        <v>0.48163265306122444</v>
      </c>
      <c r="O65" s="17"/>
      <c r="P65" s="17"/>
      <c r="Q65" s="17"/>
      <c r="R65" s="17"/>
      <c r="S65" s="17"/>
      <c r="T65" s="17"/>
      <c r="U65" s="17"/>
      <c r="V65" s="17"/>
      <c r="W65" s="17"/>
    </row>
    <row r="66" spans="1:23" x14ac:dyDescent="0.35">
      <c r="A66" s="32" t="s">
        <v>72</v>
      </c>
      <c r="B66" s="83">
        <v>0.74009787919930414</v>
      </c>
      <c r="C66" s="83">
        <v>0.69555332664660641</v>
      </c>
      <c r="D66" s="84" t="s">
        <v>156</v>
      </c>
      <c r="E66" s="17"/>
      <c r="F66" s="17"/>
      <c r="G66" s="17"/>
      <c r="H66" s="17"/>
      <c r="I66" s="17"/>
      <c r="J66" s="17"/>
      <c r="K66" s="17"/>
      <c r="L66" s="17"/>
      <c r="M66" s="85">
        <v>0.31937799043062204</v>
      </c>
      <c r="N66" s="85">
        <v>0.36612021857923494</v>
      </c>
      <c r="O66" s="17"/>
      <c r="P66" s="17"/>
      <c r="Q66" s="17"/>
      <c r="R66" s="17"/>
      <c r="S66" s="17"/>
      <c r="T66" s="17"/>
      <c r="U66" s="17"/>
      <c r="V66" s="17"/>
      <c r="W66" s="17"/>
    </row>
    <row r="67" spans="1:23" x14ac:dyDescent="0.35">
      <c r="A67" s="32" t="s">
        <v>73</v>
      </c>
      <c r="B67" s="83">
        <v>0.73270877552514091</v>
      </c>
      <c r="C67" s="83">
        <v>0.67969076873012269</v>
      </c>
      <c r="D67" s="84" t="s">
        <v>157</v>
      </c>
      <c r="E67" s="17"/>
      <c r="F67" s="17"/>
      <c r="G67" s="17"/>
      <c r="H67" s="17"/>
      <c r="I67" s="17"/>
      <c r="J67" s="17"/>
      <c r="K67" s="17"/>
      <c r="L67" s="17"/>
      <c r="M67" s="85">
        <v>0.37565445026178013</v>
      </c>
      <c r="N67" s="85">
        <v>0.46277665995975853</v>
      </c>
      <c r="O67" s="17"/>
      <c r="P67" s="17"/>
      <c r="Q67" s="17"/>
      <c r="R67" s="17"/>
      <c r="S67" s="17"/>
      <c r="T67" s="17"/>
      <c r="U67" s="17"/>
      <c r="V67" s="17"/>
      <c r="W67" s="17"/>
    </row>
    <row r="68" spans="1:23" x14ac:dyDescent="0.35">
      <c r="A68" s="32" t="s">
        <v>74</v>
      </c>
      <c r="B68" s="83">
        <v>0.76464664086785517</v>
      </c>
      <c r="C68" s="83">
        <v>0.69658627161168873</v>
      </c>
      <c r="D68" s="84" t="s">
        <v>158</v>
      </c>
      <c r="E68" s="17"/>
      <c r="F68" s="17"/>
      <c r="G68" s="17"/>
      <c r="H68" s="17"/>
      <c r="I68" s="17"/>
      <c r="J68" s="17"/>
      <c r="K68" s="17"/>
      <c r="L68" s="17"/>
      <c r="M68" s="85">
        <v>0.29095354523227385</v>
      </c>
      <c r="N68" s="85">
        <v>0.35381750465549344</v>
      </c>
      <c r="O68" s="17"/>
      <c r="P68" s="17"/>
      <c r="Q68" s="17"/>
      <c r="R68" s="17"/>
      <c r="S68" s="17"/>
      <c r="T68" s="17"/>
      <c r="U68" s="17"/>
      <c r="V68" s="17"/>
      <c r="W68" s="17"/>
    </row>
    <row r="69" spans="1:23" x14ac:dyDescent="0.35">
      <c r="A69" s="32" t="s">
        <v>75</v>
      </c>
      <c r="B69" s="83">
        <v>0.76860747488795977</v>
      </c>
      <c r="C69" s="83">
        <v>0.70034330247930277</v>
      </c>
      <c r="D69" s="84" t="s">
        <v>159</v>
      </c>
      <c r="E69" s="17"/>
      <c r="F69" s="17"/>
      <c r="G69" s="17"/>
      <c r="H69" s="17"/>
      <c r="I69" s="17"/>
      <c r="J69" s="17"/>
      <c r="K69" s="17"/>
      <c r="L69" s="17"/>
      <c r="M69" s="85">
        <v>0.33413173652694611</v>
      </c>
      <c r="N69" s="85">
        <v>0.43711340206185573</v>
      </c>
      <c r="O69" s="17"/>
      <c r="P69" s="17"/>
      <c r="Q69" s="17"/>
      <c r="R69" s="17"/>
      <c r="S69" s="17"/>
      <c r="T69" s="17"/>
      <c r="U69" s="17"/>
      <c r="V69" s="17"/>
      <c r="W69" s="17"/>
    </row>
    <row r="70" spans="1:23" x14ac:dyDescent="0.35">
      <c r="A70" s="32" t="s">
        <v>76</v>
      </c>
      <c r="B70" s="83">
        <v>0.76424091802219674</v>
      </c>
      <c r="C70" s="83">
        <v>0.67218496958383478</v>
      </c>
      <c r="D70" s="84" t="s">
        <v>160</v>
      </c>
      <c r="E70" s="17"/>
      <c r="F70" s="17"/>
      <c r="G70" s="17"/>
      <c r="H70" s="17"/>
      <c r="I70" s="17"/>
      <c r="J70" s="17"/>
      <c r="K70" s="17"/>
      <c r="L70" s="17"/>
      <c r="M70" s="85">
        <v>0.28977272727272724</v>
      </c>
      <c r="N70" s="85">
        <v>0.43300970873786404</v>
      </c>
      <c r="O70" s="17"/>
      <c r="P70" s="17"/>
      <c r="Q70" s="17"/>
      <c r="R70" s="17"/>
      <c r="S70" s="17"/>
      <c r="T70" s="17"/>
      <c r="U70" s="17"/>
      <c r="V70" s="17"/>
      <c r="W70" s="17"/>
    </row>
    <row r="71" spans="1:23" x14ac:dyDescent="0.35">
      <c r="A71" s="32" t="s">
        <v>77</v>
      </c>
      <c r="B71" s="83">
        <v>0.74654733431062414</v>
      </c>
      <c r="C71" s="83">
        <v>0.7131644533720195</v>
      </c>
      <c r="D71" s="84" t="s">
        <v>161</v>
      </c>
      <c r="E71" s="17"/>
      <c r="F71" s="17"/>
      <c r="G71" s="17"/>
      <c r="H71" s="17"/>
      <c r="I71" s="17"/>
      <c r="J71" s="17"/>
      <c r="K71" s="17"/>
      <c r="L71" s="17"/>
      <c r="M71" s="85">
        <v>0.34547908232118757</v>
      </c>
      <c r="N71" s="85">
        <v>0.41601562499999994</v>
      </c>
      <c r="O71" s="17"/>
      <c r="P71" s="17"/>
      <c r="Q71" s="17"/>
      <c r="R71" s="17"/>
      <c r="S71" s="17"/>
      <c r="T71" s="17"/>
      <c r="U71" s="17"/>
      <c r="V71" s="17"/>
      <c r="W71" s="17"/>
    </row>
    <row r="72" spans="1:23" x14ac:dyDescent="0.35">
      <c r="A72" s="32" t="s">
        <v>78</v>
      </c>
      <c r="B72" s="83">
        <v>0.7563178029288552</v>
      </c>
      <c r="C72" s="83">
        <v>0.69401106438143489</v>
      </c>
      <c r="D72" s="84" t="s">
        <v>162</v>
      </c>
      <c r="E72" s="17"/>
      <c r="F72" s="17"/>
      <c r="G72" s="17"/>
      <c r="H72" s="17"/>
      <c r="I72" s="17"/>
      <c r="J72" s="17"/>
      <c r="K72" s="17"/>
      <c r="L72" s="17"/>
      <c r="M72" s="85">
        <v>0.32086851628468038</v>
      </c>
      <c r="N72" s="85">
        <v>0.42393509127789047</v>
      </c>
      <c r="O72" s="17"/>
      <c r="P72" s="17"/>
      <c r="Q72" s="17"/>
      <c r="R72" s="17"/>
      <c r="S72" s="17"/>
      <c r="T72" s="17"/>
      <c r="U72" s="17"/>
      <c r="V72" s="17"/>
      <c r="W72" s="17"/>
    </row>
    <row r="73" spans="1:23" x14ac:dyDescent="0.35">
      <c r="A73" s="32" t="s">
        <v>79</v>
      </c>
      <c r="B73" s="83">
        <v>0.74799725720402077</v>
      </c>
      <c r="C73" s="83">
        <v>0.7118424834722622</v>
      </c>
      <c r="D73" s="84" t="s">
        <v>163</v>
      </c>
      <c r="E73" s="17"/>
      <c r="F73" s="17"/>
      <c r="G73" s="17"/>
      <c r="H73" s="17"/>
      <c r="I73" s="17"/>
      <c r="J73" s="17"/>
      <c r="K73" s="17"/>
      <c r="L73" s="17"/>
      <c r="M73" s="85">
        <v>0.29346485819975338</v>
      </c>
      <c r="N73" s="85">
        <v>0.35238095238095241</v>
      </c>
      <c r="O73" s="17"/>
      <c r="P73" s="17"/>
      <c r="Q73" s="17"/>
      <c r="R73" s="17"/>
      <c r="S73" s="17"/>
      <c r="T73" s="17"/>
      <c r="U73" s="17"/>
      <c r="V73" s="17"/>
      <c r="W73" s="17"/>
    </row>
    <row r="74" spans="1:23" ht="15" thickBot="1" x14ac:dyDescent="0.4">
      <c r="A74" s="40" t="s">
        <v>80</v>
      </c>
      <c r="B74" s="89">
        <v>0.74794186776269644</v>
      </c>
      <c r="C74" s="83">
        <v>0.68399420611135242</v>
      </c>
      <c r="D74" s="84" t="s">
        <v>164</v>
      </c>
      <c r="E74" s="17"/>
      <c r="F74" s="17"/>
      <c r="G74" s="17"/>
      <c r="H74" s="17"/>
      <c r="I74" s="17"/>
      <c r="J74" s="17"/>
      <c r="K74" s="17"/>
      <c r="L74" s="17"/>
      <c r="M74" s="90">
        <v>0.316</v>
      </c>
      <c r="N74" s="85">
        <v>0.37392795883361923</v>
      </c>
      <c r="O74" s="17"/>
      <c r="P74" s="17"/>
      <c r="Q74" s="17"/>
      <c r="R74" s="17"/>
      <c r="S74" s="17"/>
      <c r="T74" s="17"/>
      <c r="U74" s="17"/>
      <c r="V74" s="17"/>
      <c r="W74" s="17"/>
    </row>
    <row r="75" spans="1:23" x14ac:dyDescent="0.35">
      <c r="A75" s="32" t="s">
        <v>521</v>
      </c>
      <c r="B75" s="83">
        <v>0.77649348026947806</v>
      </c>
      <c r="C75" s="83">
        <v>0.69797200356741229</v>
      </c>
      <c r="D75" s="84" t="s">
        <v>165</v>
      </c>
      <c r="E75" s="17"/>
      <c r="F75" s="17"/>
      <c r="G75" s="17"/>
      <c r="H75" s="17"/>
      <c r="I75" s="17"/>
      <c r="J75" s="17"/>
      <c r="K75" s="17"/>
      <c r="L75" s="17"/>
      <c r="M75" s="85">
        <v>0.22184300341296928</v>
      </c>
      <c r="N75" s="85">
        <v>0.38568588469184889</v>
      </c>
      <c r="O75" s="17"/>
      <c r="P75" s="17"/>
      <c r="Q75" s="17"/>
      <c r="R75" s="17"/>
      <c r="S75" s="17"/>
      <c r="T75" s="17"/>
      <c r="U75" s="17"/>
      <c r="V75" s="17"/>
      <c r="W75" s="17"/>
    </row>
    <row r="76" spans="1:23" x14ac:dyDescent="0.35">
      <c r="A76" s="32" t="s">
        <v>522</v>
      </c>
      <c r="B76" s="83">
        <v>0.76073506025196846</v>
      </c>
      <c r="C76" s="83">
        <v>0.70386050562262004</v>
      </c>
      <c r="D76" s="84" t="s">
        <v>166</v>
      </c>
      <c r="E76" s="17"/>
      <c r="F76" s="17"/>
      <c r="G76" s="17"/>
      <c r="H76" s="17"/>
      <c r="I76" s="17"/>
      <c r="J76" s="17"/>
      <c r="K76" s="17"/>
      <c r="L76" s="17"/>
      <c r="M76" s="85">
        <v>0.28862478777589134</v>
      </c>
      <c r="N76" s="85">
        <v>0.34563106796116505</v>
      </c>
      <c r="O76" s="17"/>
      <c r="P76" s="17"/>
      <c r="Q76" s="17"/>
      <c r="R76" s="17"/>
      <c r="S76" s="17"/>
      <c r="T76" s="17"/>
      <c r="U76" s="17"/>
      <c r="V76" s="17"/>
      <c r="W76" s="17"/>
    </row>
    <row r="77" spans="1:23" x14ac:dyDescent="0.35">
      <c r="A77" s="32" t="s">
        <v>523</v>
      </c>
      <c r="B77" s="83">
        <v>0.77115158636897774</v>
      </c>
      <c r="C77" s="83">
        <v>0.67381097974772586</v>
      </c>
      <c r="D77" s="84" t="s">
        <v>167</v>
      </c>
      <c r="E77" s="17"/>
      <c r="F77" s="17"/>
      <c r="G77" s="17"/>
      <c r="H77" s="17"/>
      <c r="I77" s="17"/>
      <c r="J77" s="17"/>
      <c r="K77" s="17"/>
      <c r="L77" s="17"/>
      <c r="M77" s="85">
        <v>0.24963289280469897</v>
      </c>
      <c r="N77" s="85">
        <v>0.39611650485436889</v>
      </c>
      <c r="O77" s="17"/>
      <c r="P77" s="17"/>
      <c r="Q77" s="17"/>
      <c r="R77" s="17"/>
      <c r="S77" s="17"/>
      <c r="T77" s="17"/>
      <c r="U77" s="17"/>
      <c r="V77" s="17"/>
      <c r="W77" s="17"/>
    </row>
    <row r="78" spans="1:23" x14ac:dyDescent="0.35">
      <c r="A78" s="32" t="s">
        <v>524</v>
      </c>
      <c r="B78" s="83">
        <v>0.75118395319142062</v>
      </c>
      <c r="C78" s="83">
        <v>0.67258265487041835</v>
      </c>
      <c r="D78" s="84" t="s">
        <v>168</v>
      </c>
      <c r="E78" s="17"/>
      <c r="F78" s="17"/>
      <c r="G78" s="17"/>
      <c r="H78" s="17"/>
      <c r="I78" s="17"/>
      <c r="J78" s="17"/>
      <c r="K78" s="17"/>
      <c r="L78" s="17"/>
      <c r="M78" s="85">
        <v>0.27241379310344832</v>
      </c>
      <c r="N78" s="85">
        <v>0.47468354430379744</v>
      </c>
      <c r="O78" s="17"/>
      <c r="P78" s="17"/>
      <c r="Q78" s="17"/>
      <c r="R78" s="17"/>
      <c r="S78" s="17"/>
      <c r="T78" s="17"/>
      <c r="U78" s="17"/>
      <c r="V78" s="17"/>
      <c r="W78" s="17"/>
    </row>
    <row r="79" spans="1:23" x14ac:dyDescent="0.35">
      <c r="A79" s="32" t="s">
        <v>525</v>
      </c>
      <c r="B79" s="83">
        <v>0.80644822912864134</v>
      </c>
      <c r="C79" s="83">
        <v>0.7299748763727042</v>
      </c>
      <c r="D79" s="84" t="s">
        <v>169</v>
      </c>
      <c r="E79" s="17"/>
      <c r="F79" s="17"/>
      <c r="G79" s="17"/>
      <c r="H79" s="17"/>
      <c r="I79" s="17"/>
      <c r="J79" s="17"/>
      <c r="K79" s="17"/>
      <c r="L79" s="17"/>
      <c r="M79" s="85">
        <v>0.32674772036474165</v>
      </c>
      <c r="N79" s="85">
        <v>0.33396584440227706</v>
      </c>
      <c r="O79" s="17"/>
      <c r="P79" s="17"/>
      <c r="Q79" s="17"/>
      <c r="R79" s="17"/>
      <c r="S79" s="17"/>
      <c r="T79" s="17"/>
      <c r="U79" s="17"/>
      <c r="V79" s="17"/>
      <c r="W79" s="17"/>
    </row>
    <row r="80" spans="1:23" ht="15" thickBot="1" x14ac:dyDescent="0.4">
      <c r="A80" s="40" t="s">
        <v>526</v>
      </c>
      <c r="B80" s="89">
        <v>0.75737968613896378</v>
      </c>
      <c r="C80" s="83">
        <v>0.67509805893593489</v>
      </c>
      <c r="D80" s="84" t="s">
        <v>170</v>
      </c>
      <c r="E80" s="17"/>
      <c r="F80" s="17"/>
      <c r="G80" s="17"/>
      <c r="H80" s="17"/>
      <c r="I80" s="17"/>
      <c r="J80" s="17"/>
      <c r="K80" s="17"/>
      <c r="L80" s="17"/>
      <c r="M80" s="90">
        <v>0.36914600550964188</v>
      </c>
      <c r="N80" s="85">
        <v>0.44664031620553357</v>
      </c>
      <c r="O80" s="17"/>
      <c r="P80" s="17"/>
      <c r="Q80" s="17"/>
      <c r="R80" s="17"/>
      <c r="S80" s="17"/>
      <c r="T80" s="17"/>
      <c r="U80" s="17"/>
      <c r="V80" s="17"/>
      <c r="W80" s="17"/>
    </row>
    <row r="81" spans="1:23" x14ac:dyDescent="0.35">
      <c r="A81" s="32" t="s">
        <v>81</v>
      </c>
      <c r="B81" s="83">
        <v>0.77790304396843291</v>
      </c>
      <c r="C81" s="83">
        <v>0.68412648234159312</v>
      </c>
      <c r="D81" s="84" t="s">
        <v>171</v>
      </c>
      <c r="E81" s="17"/>
      <c r="F81" s="17"/>
      <c r="G81" s="17"/>
      <c r="H81" s="17"/>
      <c r="I81" s="17"/>
      <c r="J81" s="17"/>
      <c r="K81" s="17"/>
      <c r="L81" s="17"/>
      <c r="M81" s="85">
        <v>0.24767225325884545</v>
      </c>
      <c r="N81" s="85">
        <v>0.44990176817288802</v>
      </c>
      <c r="O81" s="17"/>
      <c r="P81" s="17"/>
      <c r="Q81" s="17"/>
      <c r="R81" s="17"/>
      <c r="S81" s="17"/>
      <c r="T81" s="17"/>
      <c r="U81" s="17"/>
      <c r="V81" s="17"/>
      <c r="W81" s="17"/>
    </row>
    <row r="82" spans="1:23" x14ac:dyDescent="0.35">
      <c r="A82" s="32" t="s">
        <v>82</v>
      </c>
      <c r="B82" s="83">
        <v>0.76436853232933444</v>
      </c>
      <c r="C82" s="83">
        <v>0.70924310974143767</v>
      </c>
      <c r="D82" s="84" t="s">
        <v>172</v>
      </c>
      <c r="E82" s="17"/>
      <c r="F82" s="17"/>
      <c r="G82" s="17"/>
      <c r="H82" s="17"/>
      <c r="I82" s="17"/>
      <c r="J82" s="17"/>
      <c r="K82" s="17"/>
      <c r="L82" s="17"/>
      <c r="M82" s="85">
        <v>0.25770925110132159</v>
      </c>
      <c r="N82" s="85">
        <v>0.40277777777777773</v>
      </c>
      <c r="O82" s="17"/>
      <c r="P82" s="17"/>
      <c r="Q82" s="17"/>
      <c r="R82" s="17"/>
      <c r="S82" s="17"/>
      <c r="T82" s="17"/>
      <c r="U82" s="17"/>
      <c r="V82" s="17"/>
      <c r="W82" s="17"/>
    </row>
    <row r="83" spans="1:23" x14ac:dyDescent="0.35">
      <c r="A83" s="32" t="s">
        <v>83</v>
      </c>
      <c r="B83" s="83">
        <v>0.76623089192633798</v>
      </c>
      <c r="C83" s="83">
        <v>0.68042885356907723</v>
      </c>
      <c r="D83" s="84" t="s">
        <v>173</v>
      </c>
      <c r="E83" s="17"/>
      <c r="F83" s="17"/>
      <c r="G83" s="17"/>
      <c r="H83" s="17"/>
      <c r="I83" s="17"/>
      <c r="J83" s="17"/>
      <c r="K83" s="17"/>
      <c r="L83" s="17"/>
      <c r="M83" s="85">
        <v>0.25201612903225806</v>
      </c>
      <c r="N83" s="85">
        <v>0.39714867617107941</v>
      </c>
      <c r="O83" s="17"/>
      <c r="P83" s="17"/>
      <c r="Q83" s="17"/>
      <c r="R83" s="17"/>
      <c r="S83" s="17"/>
      <c r="T83" s="17"/>
      <c r="U83" s="17"/>
      <c r="V83" s="17"/>
      <c r="W83" s="17"/>
    </row>
    <row r="84" spans="1:23" x14ac:dyDescent="0.35">
      <c r="A84" s="32" t="s">
        <v>84</v>
      </c>
      <c r="B84" s="83">
        <v>0.7410542061961185</v>
      </c>
      <c r="C84" s="83">
        <v>0.67854277002086338</v>
      </c>
      <c r="D84" s="84" t="s">
        <v>174</v>
      </c>
      <c r="E84" s="17"/>
      <c r="F84" s="17"/>
      <c r="G84" s="17"/>
      <c r="H84" s="17"/>
      <c r="I84" s="17"/>
      <c r="J84" s="17"/>
      <c r="K84" s="17"/>
      <c r="L84" s="17"/>
      <c r="M84" s="85">
        <v>0.25176470588235295</v>
      </c>
      <c r="N84" s="85">
        <v>0.44086021505376338</v>
      </c>
      <c r="O84" s="17"/>
      <c r="P84" s="17"/>
      <c r="Q84" s="17"/>
      <c r="R84" s="17"/>
      <c r="S84" s="17"/>
      <c r="T84" s="17"/>
      <c r="U84" s="17"/>
      <c r="V84" s="17"/>
      <c r="W84" s="17"/>
    </row>
    <row r="85" spans="1:23" x14ac:dyDescent="0.35">
      <c r="A85" s="32" t="s">
        <v>85</v>
      </c>
      <c r="B85" s="83">
        <v>0.76605297568765396</v>
      </c>
      <c r="C85" s="83">
        <v>0.69330855018587356</v>
      </c>
      <c r="D85" s="84" t="s">
        <v>175</v>
      </c>
      <c r="E85" s="17"/>
      <c r="F85" s="17"/>
      <c r="G85" s="17"/>
      <c r="H85" s="17"/>
      <c r="I85" s="17"/>
      <c r="J85" s="17"/>
      <c r="K85" s="17"/>
      <c r="L85" s="17"/>
      <c r="M85" s="85">
        <v>0.22862823061630216</v>
      </c>
      <c r="N85" s="85">
        <v>0.38408304498269896</v>
      </c>
      <c r="O85" s="17"/>
      <c r="P85" s="17"/>
      <c r="Q85" s="17"/>
      <c r="R85" s="17"/>
      <c r="S85" s="17"/>
      <c r="T85" s="17"/>
      <c r="U85" s="17"/>
      <c r="V85" s="17"/>
      <c r="W85" s="17"/>
    </row>
    <row r="86" spans="1:23" x14ac:dyDescent="0.35">
      <c r="A86" s="32" t="s">
        <v>86</v>
      </c>
      <c r="B86" s="83">
        <v>0.78144641986710794</v>
      </c>
      <c r="C86" s="83">
        <v>0.68452777654359387</v>
      </c>
      <c r="D86" s="84" t="s">
        <v>176</v>
      </c>
      <c r="E86" s="17"/>
      <c r="F86" s="17"/>
      <c r="G86" s="17"/>
      <c r="H86" s="17"/>
      <c r="I86" s="17"/>
      <c r="J86" s="17"/>
      <c r="K86" s="17"/>
      <c r="L86" s="17"/>
      <c r="M86" s="85">
        <v>0.22</v>
      </c>
      <c r="N86" s="85">
        <v>0.40594059405940591</v>
      </c>
      <c r="O86" s="17"/>
      <c r="P86" s="17"/>
      <c r="Q86" s="17"/>
      <c r="R86" s="17"/>
      <c r="S86" s="17"/>
      <c r="T86" s="17"/>
      <c r="U86" s="17"/>
      <c r="V86" s="17"/>
      <c r="W86" s="17"/>
    </row>
    <row r="87" spans="1:23" x14ac:dyDescent="0.35">
      <c r="A87" s="32" t="s">
        <v>87</v>
      </c>
      <c r="B87" s="83">
        <v>0.78288970541726333</v>
      </c>
      <c r="C87" s="83">
        <v>0.69747532920337463</v>
      </c>
      <c r="D87" s="84" t="s">
        <v>177</v>
      </c>
      <c r="E87" s="17"/>
      <c r="F87" s="17"/>
      <c r="G87" s="17"/>
      <c r="H87" s="17"/>
      <c r="I87" s="17"/>
      <c r="J87" s="17"/>
      <c r="K87" s="17"/>
      <c r="L87" s="17"/>
      <c r="M87" s="85">
        <v>0.22727272727272727</v>
      </c>
      <c r="N87" s="85">
        <v>0.33207547169811324</v>
      </c>
      <c r="O87" s="17"/>
      <c r="P87" s="17"/>
      <c r="Q87" s="17"/>
      <c r="R87" s="17"/>
      <c r="S87" s="17"/>
      <c r="T87" s="17"/>
      <c r="U87" s="17"/>
      <c r="V87" s="17"/>
      <c r="W87" s="17"/>
    </row>
    <row r="88" spans="1:23" x14ac:dyDescent="0.35">
      <c r="A88" s="32" t="s">
        <v>88</v>
      </c>
      <c r="B88" s="83">
        <v>0.78426868795140747</v>
      </c>
      <c r="C88" s="83">
        <v>0.68013624233560055</v>
      </c>
      <c r="D88" s="84" t="s">
        <v>178</v>
      </c>
      <c r="E88" s="17"/>
      <c r="F88" s="17"/>
      <c r="G88" s="17"/>
      <c r="H88" s="17"/>
      <c r="I88" s="17"/>
      <c r="J88" s="17"/>
      <c r="K88" s="17"/>
      <c r="L88" s="17"/>
      <c r="M88" s="85">
        <v>0.29976580796252933</v>
      </c>
      <c r="N88" s="85">
        <v>0.36599999999999999</v>
      </c>
      <c r="O88" s="17"/>
      <c r="P88" s="17"/>
      <c r="Q88" s="17"/>
      <c r="R88" s="17"/>
      <c r="S88" s="17"/>
      <c r="T88" s="17"/>
      <c r="U88" s="17"/>
      <c r="V88" s="17"/>
      <c r="W88" s="17"/>
    </row>
    <row r="89" spans="1:23" x14ac:dyDescent="0.35">
      <c r="A89" s="32" t="s">
        <v>89</v>
      </c>
      <c r="B89" s="83">
        <v>0.77159973474502908</v>
      </c>
      <c r="C89" s="83">
        <v>0.68910329840087448</v>
      </c>
      <c r="D89" s="84" t="s">
        <v>179</v>
      </c>
      <c r="E89" s="17"/>
      <c r="F89" s="17"/>
      <c r="G89" s="17"/>
      <c r="H89" s="17"/>
      <c r="I89" s="17"/>
      <c r="J89" s="17"/>
      <c r="K89" s="17"/>
      <c r="L89" s="17"/>
      <c r="M89" s="85">
        <v>0.25198412698412698</v>
      </c>
      <c r="N89" s="85">
        <v>0.45356371490280778</v>
      </c>
      <c r="O89" s="17"/>
      <c r="P89" s="17"/>
      <c r="Q89" s="17"/>
      <c r="R89" s="17"/>
      <c r="S89" s="17"/>
      <c r="T89" s="17"/>
      <c r="U89" s="17"/>
      <c r="V89" s="17"/>
      <c r="W89" s="17"/>
    </row>
    <row r="90" spans="1:23" x14ac:dyDescent="0.35">
      <c r="A90" s="32" t="s">
        <v>90</v>
      </c>
      <c r="B90" s="83">
        <v>0.7461621868401529</v>
      </c>
      <c r="C90" s="83">
        <v>0.7044081118155191</v>
      </c>
      <c r="D90" s="84" t="s">
        <v>180</v>
      </c>
      <c r="E90" s="17"/>
      <c r="F90" s="17"/>
      <c r="G90" s="17"/>
      <c r="H90" s="17"/>
      <c r="I90" s="17"/>
      <c r="J90" s="17"/>
      <c r="K90" s="17"/>
      <c r="L90" s="17"/>
      <c r="M90" s="85">
        <v>0.31125827814569534</v>
      </c>
      <c r="N90" s="85">
        <v>0.46052631578947373</v>
      </c>
      <c r="O90" s="17"/>
      <c r="P90" s="17"/>
      <c r="Q90" s="17"/>
      <c r="R90" s="17"/>
      <c r="S90" s="17"/>
      <c r="T90" s="17"/>
      <c r="U90" s="17"/>
      <c r="V90" s="17"/>
      <c r="W90" s="17"/>
    </row>
    <row r="91" spans="1:23" x14ac:dyDescent="0.35">
      <c r="A91" s="32" t="s">
        <v>91</v>
      </c>
      <c r="B91" s="83">
        <v>0.81214697090231414</v>
      </c>
      <c r="C91" s="83">
        <v>0.669006919006919</v>
      </c>
      <c r="D91" s="84" t="s">
        <v>181</v>
      </c>
      <c r="E91" s="17"/>
      <c r="F91" s="17"/>
      <c r="G91" s="17"/>
      <c r="H91" s="17"/>
      <c r="I91" s="17"/>
      <c r="J91" s="17"/>
      <c r="K91" s="17"/>
      <c r="L91" s="17"/>
      <c r="M91" s="85">
        <v>0.20283975659229211</v>
      </c>
      <c r="N91" s="85">
        <v>0.32885906040268453</v>
      </c>
      <c r="O91" s="17"/>
      <c r="P91" s="17"/>
      <c r="Q91" s="17"/>
      <c r="R91" s="17"/>
      <c r="S91" s="17"/>
      <c r="T91" s="17"/>
      <c r="U91" s="17"/>
      <c r="V91" s="17"/>
      <c r="W91" s="17"/>
    </row>
    <row r="92" spans="1:23" x14ac:dyDescent="0.35">
      <c r="A92" s="32" t="s">
        <v>92</v>
      </c>
      <c r="B92" s="83">
        <v>0.79248918680687941</v>
      </c>
      <c r="C92" s="83">
        <v>0.68248953460327</v>
      </c>
      <c r="D92" s="84" t="s">
        <v>182</v>
      </c>
      <c r="E92" s="17"/>
      <c r="F92" s="17"/>
      <c r="G92" s="17"/>
      <c r="H92" s="17"/>
      <c r="I92" s="17"/>
      <c r="J92" s="17"/>
      <c r="K92" s="17"/>
      <c r="L92" s="17"/>
      <c r="M92" s="85">
        <v>0.26250000000000001</v>
      </c>
      <c r="N92" s="85">
        <v>0.36</v>
      </c>
      <c r="O92" s="17"/>
      <c r="P92" s="17"/>
      <c r="Q92" s="17"/>
      <c r="R92" s="17"/>
      <c r="S92" s="17"/>
      <c r="T92" s="17"/>
      <c r="U92" s="17"/>
      <c r="V92" s="17"/>
      <c r="W92" s="17"/>
    </row>
    <row r="93" spans="1:23" x14ac:dyDescent="0.35">
      <c r="A93" s="32" t="s">
        <v>93</v>
      </c>
      <c r="B93" s="83">
        <v>0.82744743758212891</v>
      </c>
      <c r="C93" s="83">
        <v>0.68901424495730512</v>
      </c>
      <c r="D93" s="84" t="s">
        <v>183</v>
      </c>
      <c r="E93" s="17"/>
      <c r="F93" s="17"/>
      <c r="G93" s="17"/>
      <c r="H93" s="17"/>
      <c r="I93" s="17"/>
      <c r="J93" s="17"/>
      <c r="K93" s="17"/>
      <c r="L93" s="17"/>
      <c r="M93" s="85">
        <v>0.2151898734177215</v>
      </c>
      <c r="N93" s="85">
        <v>0.39855072463768121</v>
      </c>
      <c r="O93" s="17"/>
      <c r="P93" s="17"/>
      <c r="Q93" s="17"/>
      <c r="R93" s="17"/>
      <c r="S93" s="17"/>
      <c r="T93" s="17"/>
      <c r="U93" s="17"/>
      <c r="V93" s="17"/>
      <c r="W93" s="17"/>
    </row>
    <row r="94" spans="1:23" ht="15" thickBot="1" x14ac:dyDescent="0.4">
      <c r="A94" s="40" t="s">
        <v>94</v>
      </c>
      <c r="B94" s="89">
        <v>0.77067839241445468</v>
      </c>
      <c r="C94" s="83">
        <v>0.68326577880718009</v>
      </c>
      <c r="D94" s="84" t="s">
        <v>184</v>
      </c>
      <c r="E94" s="17"/>
      <c r="F94" s="17"/>
      <c r="G94" s="17"/>
      <c r="H94" s="17"/>
      <c r="I94" s="17"/>
      <c r="J94" s="17"/>
      <c r="K94" s="17"/>
      <c r="L94" s="17"/>
      <c r="M94" s="90">
        <v>0.23163841807909605</v>
      </c>
      <c r="N94" s="85">
        <v>0.3771929824561403</v>
      </c>
      <c r="O94" s="17"/>
      <c r="P94" s="17"/>
      <c r="Q94" s="17"/>
      <c r="R94" s="17"/>
      <c r="S94" s="17"/>
      <c r="T94" s="17"/>
      <c r="U94" s="17"/>
      <c r="V94" s="17"/>
      <c r="W94" s="17"/>
    </row>
    <row r="95" spans="1:23" x14ac:dyDescent="0.35">
      <c r="A95" s="17"/>
      <c r="B95" s="96"/>
      <c r="C95" s="83">
        <v>0.67664043273799379</v>
      </c>
      <c r="D95" s="84" t="s">
        <v>185</v>
      </c>
      <c r="E95" s="17"/>
      <c r="F95" s="17"/>
      <c r="G95" s="17"/>
      <c r="H95" s="17"/>
      <c r="I95" s="17"/>
      <c r="J95" s="17"/>
      <c r="K95" s="17"/>
      <c r="L95" s="17"/>
      <c r="M95" s="96"/>
      <c r="N95" s="85">
        <v>0.43925233644859818</v>
      </c>
      <c r="O95" s="17"/>
      <c r="P95" s="17"/>
      <c r="Q95" s="17"/>
      <c r="R95" s="17"/>
      <c r="S95" s="17"/>
      <c r="T95" s="17"/>
      <c r="U95" s="17"/>
      <c r="V95" s="17"/>
      <c r="W95" s="17"/>
    </row>
    <row r="96" spans="1:23" x14ac:dyDescent="0.35">
      <c r="A96" s="17"/>
      <c r="B96" s="96"/>
      <c r="C96" s="83">
        <v>0.67834742296154893</v>
      </c>
      <c r="D96" s="84" t="s">
        <v>186</v>
      </c>
      <c r="E96" s="17"/>
      <c r="F96" s="17"/>
      <c r="G96" s="17"/>
      <c r="H96" s="17"/>
      <c r="I96" s="17"/>
      <c r="J96" s="17"/>
      <c r="K96" s="17"/>
      <c r="L96" s="17"/>
      <c r="M96" s="96"/>
      <c r="N96" s="85">
        <v>0.39855072463768121</v>
      </c>
      <c r="O96" s="17"/>
      <c r="P96" s="17"/>
      <c r="Q96" s="17"/>
      <c r="R96" s="17"/>
      <c r="S96" s="17"/>
      <c r="T96" s="17"/>
      <c r="U96" s="17"/>
      <c r="V96" s="17"/>
      <c r="W96" s="17"/>
    </row>
    <row r="97" spans="1:23" ht="15" thickBot="1" x14ac:dyDescent="0.4">
      <c r="A97" s="17"/>
      <c r="B97" s="96"/>
      <c r="C97" s="89">
        <v>0.69031338157733357</v>
      </c>
      <c r="D97" s="91" t="s">
        <v>187</v>
      </c>
      <c r="E97" s="17"/>
      <c r="F97" s="17"/>
      <c r="G97" s="17"/>
      <c r="H97" s="17"/>
      <c r="I97" s="17"/>
      <c r="J97" s="17"/>
      <c r="K97" s="17"/>
      <c r="L97" s="17"/>
      <c r="M97" s="96"/>
      <c r="N97" s="90">
        <v>0.40909090909090912</v>
      </c>
      <c r="O97" s="17"/>
      <c r="P97" s="17"/>
      <c r="Q97" s="17"/>
      <c r="R97" s="17"/>
      <c r="S97" s="17"/>
      <c r="T97" s="17"/>
      <c r="U97" s="17"/>
      <c r="V97" s="17"/>
      <c r="W97" s="17"/>
    </row>
    <row r="98" spans="1:23" x14ac:dyDescent="0.35">
      <c r="A98" s="17"/>
      <c r="B98" s="96"/>
      <c r="C98" s="83">
        <v>0.63791348838077799</v>
      </c>
      <c r="D98" s="84" t="s">
        <v>188</v>
      </c>
      <c r="E98" s="17"/>
      <c r="F98" s="17"/>
      <c r="G98" s="17"/>
      <c r="H98" s="17"/>
      <c r="I98" s="17"/>
      <c r="J98" s="17"/>
      <c r="K98" s="17"/>
      <c r="L98" s="17"/>
      <c r="M98" s="96"/>
      <c r="N98" s="85">
        <v>0.55919003115264798</v>
      </c>
      <c r="O98" s="17"/>
      <c r="P98" s="17"/>
      <c r="Q98" s="17"/>
      <c r="R98" s="17"/>
      <c r="S98" s="17"/>
      <c r="T98" s="17"/>
      <c r="U98" s="17"/>
      <c r="V98" s="17"/>
      <c r="W98" s="17"/>
    </row>
    <row r="99" spans="1:23" x14ac:dyDescent="0.35">
      <c r="A99" s="17"/>
      <c r="B99" s="96"/>
      <c r="C99" s="83">
        <v>0.66548208928631614</v>
      </c>
      <c r="D99" s="84" t="s">
        <v>189</v>
      </c>
      <c r="E99" s="17"/>
      <c r="F99" s="17"/>
      <c r="G99" s="17"/>
      <c r="H99" s="17"/>
      <c r="I99" s="17"/>
      <c r="J99" s="17"/>
      <c r="K99" s="17"/>
      <c r="L99" s="17"/>
      <c r="M99" s="96"/>
      <c r="N99" s="85">
        <v>0.52372881355932199</v>
      </c>
      <c r="O99" s="17"/>
      <c r="P99" s="17"/>
      <c r="Q99" s="17"/>
      <c r="R99" s="17"/>
      <c r="S99" s="17"/>
      <c r="T99" s="17"/>
      <c r="U99" s="17"/>
      <c r="V99" s="17"/>
      <c r="W99" s="17"/>
    </row>
    <row r="100" spans="1:23" x14ac:dyDescent="0.35">
      <c r="A100" s="17"/>
      <c r="B100" s="96"/>
      <c r="C100" s="83">
        <v>0.67883361664767516</v>
      </c>
      <c r="D100" s="84" t="s">
        <v>190</v>
      </c>
      <c r="E100" s="17"/>
      <c r="F100" s="17"/>
      <c r="G100" s="17"/>
      <c r="H100" s="17"/>
      <c r="I100" s="17"/>
      <c r="J100" s="17"/>
      <c r="K100" s="17"/>
      <c r="L100" s="17"/>
      <c r="M100" s="96"/>
      <c r="N100" s="85">
        <v>0.57905138339920958</v>
      </c>
      <c r="O100" s="17"/>
      <c r="P100" s="17"/>
      <c r="Q100" s="17"/>
      <c r="R100" s="17"/>
      <c r="S100" s="17"/>
      <c r="T100" s="17"/>
      <c r="U100" s="17"/>
      <c r="V100" s="17"/>
      <c r="W100" s="17"/>
    </row>
    <row r="101" spans="1:23" x14ac:dyDescent="0.35">
      <c r="A101" s="17"/>
      <c r="B101" s="96"/>
      <c r="C101" s="83">
        <v>0.64661337550342157</v>
      </c>
      <c r="D101" s="84" t="s">
        <v>191</v>
      </c>
      <c r="E101" s="17"/>
      <c r="F101" s="17"/>
      <c r="G101" s="17"/>
      <c r="H101" s="17"/>
      <c r="I101" s="17"/>
      <c r="J101" s="17"/>
      <c r="K101" s="17"/>
      <c r="L101" s="17"/>
      <c r="M101" s="96"/>
      <c r="N101" s="85">
        <v>0.63725490196078427</v>
      </c>
      <c r="O101" s="17"/>
      <c r="P101" s="17"/>
      <c r="Q101" s="17"/>
      <c r="R101" s="17"/>
      <c r="S101" s="17"/>
      <c r="T101" s="17"/>
      <c r="U101" s="17"/>
      <c r="V101" s="17"/>
      <c r="W101" s="17"/>
    </row>
    <row r="102" spans="1:23" x14ac:dyDescent="0.35">
      <c r="A102" s="17"/>
      <c r="B102" s="96"/>
      <c r="C102" s="83">
        <v>0.65325169480388234</v>
      </c>
      <c r="D102" s="84" t="s">
        <v>192</v>
      </c>
      <c r="E102" s="17"/>
      <c r="F102" s="17"/>
      <c r="G102" s="17"/>
      <c r="H102" s="17"/>
      <c r="I102" s="17"/>
      <c r="J102" s="17"/>
      <c r="K102" s="17"/>
      <c r="L102" s="17"/>
      <c r="M102" s="96"/>
      <c r="N102" s="85">
        <v>0.5364341085271318</v>
      </c>
      <c r="O102" s="17"/>
      <c r="P102" s="17"/>
      <c r="Q102" s="17"/>
      <c r="R102" s="17"/>
      <c r="S102" s="17"/>
      <c r="T102" s="17"/>
      <c r="U102" s="17"/>
      <c r="V102" s="17"/>
      <c r="W102" s="17"/>
    </row>
    <row r="103" spans="1:23" x14ac:dyDescent="0.35">
      <c r="A103" s="17"/>
      <c r="B103" s="96"/>
      <c r="C103" s="83">
        <v>0.64812745671032868</v>
      </c>
      <c r="D103" s="84" t="s">
        <v>193</v>
      </c>
      <c r="E103" s="17"/>
      <c r="F103" s="17"/>
      <c r="G103" s="17"/>
      <c r="H103" s="17"/>
      <c r="I103" s="17"/>
      <c r="J103" s="17"/>
      <c r="K103" s="17"/>
      <c r="L103" s="17"/>
      <c r="M103" s="96"/>
      <c r="N103" s="85">
        <v>0.59459459459459463</v>
      </c>
      <c r="O103" s="17"/>
      <c r="P103" s="17"/>
      <c r="Q103" s="17"/>
      <c r="R103" s="17"/>
      <c r="S103" s="17"/>
      <c r="T103" s="17"/>
      <c r="U103" s="17"/>
      <c r="V103" s="17"/>
      <c r="W103" s="17"/>
    </row>
    <row r="104" spans="1:23" x14ac:dyDescent="0.35">
      <c r="A104" s="17"/>
      <c r="B104" s="96"/>
      <c r="C104" s="83">
        <v>0.63771326599251732</v>
      </c>
      <c r="D104" s="84" t="s">
        <v>194</v>
      </c>
      <c r="E104" s="17"/>
      <c r="F104" s="17"/>
      <c r="G104" s="17"/>
      <c r="H104" s="17"/>
      <c r="I104" s="17"/>
      <c r="J104" s="17"/>
      <c r="K104" s="17"/>
      <c r="L104" s="17"/>
      <c r="M104" s="96"/>
      <c r="N104" s="85">
        <v>0.49931600547195626</v>
      </c>
      <c r="O104" s="17"/>
      <c r="P104" s="17"/>
      <c r="Q104" s="17"/>
      <c r="R104" s="17"/>
      <c r="S104" s="17"/>
      <c r="T104" s="17"/>
      <c r="U104" s="17"/>
      <c r="V104" s="17"/>
      <c r="W104" s="17"/>
    </row>
    <row r="105" spans="1:23" x14ac:dyDescent="0.35">
      <c r="A105" s="17"/>
      <c r="B105" s="96"/>
      <c r="C105" s="83">
        <v>0.65409843250113209</v>
      </c>
      <c r="D105" s="84" t="s">
        <v>195</v>
      </c>
      <c r="E105" s="17"/>
      <c r="F105" s="17"/>
      <c r="G105" s="17"/>
      <c r="H105" s="17"/>
      <c r="I105" s="17"/>
      <c r="J105" s="17"/>
      <c r="K105" s="17"/>
      <c r="L105" s="17"/>
      <c r="M105" s="96"/>
      <c r="N105" s="85">
        <v>0.54088050314465408</v>
      </c>
      <c r="O105" s="17"/>
      <c r="P105" s="17"/>
      <c r="Q105" s="17"/>
      <c r="R105" s="17"/>
      <c r="S105" s="17"/>
      <c r="T105" s="17"/>
      <c r="U105" s="17"/>
      <c r="V105" s="17"/>
      <c r="W105" s="17"/>
    </row>
    <row r="106" spans="1:23" x14ac:dyDescent="0.35">
      <c r="A106" s="17"/>
      <c r="B106" s="96"/>
      <c r="C106" s="83">
        <v>0.65909376571141265</v>
      </c>
      <c r="D106" s="84" t="s">
        <v>196</v>
      </c>
      <c r="E106" s="17"/>
      <c r="F106" s="17"/>
      <c r="G106" s="17"/>
      <c r="H106" s="17"/>
      <c r="I106" s="17"/>
      <c r="J106" s="17"/>
      <c r="K106" s="17"/>
      <c r="L106" s="17"/>
      <c r="M106" s="96"/>
      <c r="N106" s="85">
        <v>0.57681159420289851</v>
      </c>
      <c r="O106" s="17"/>
      <c r="P106" s="17"/>
      <c r="Q106" s="17"/>
      <c r="R106" s="17"/>
      <c r="S106" s="17"/>
      <c r="T106" s="17"/>
      <c r="U106" s="17"/>
      <c r="V106" s="17"/>
      <c r="W106" s="17"/>
    </row>
    <row r="107" spans="1:23" x14ac:dyDescent="0.35">
      <c r="A107" s="17"/>
      <c r="B107" s="96"/>
      <c r="C107" s="83">
        <v>0.65731396744549375</v>
      </c>
      <c r="D107" s="84" t="s">
        <v>197</v>
      </c>
      <c r="E107" s="17"/>
      <c r="F107" s="17"/>
      <c r="G107" s="17"/>
      <c r="H107" s="17"/>
      <c r="I107" s="17"/>
      <c r="J107" s="17"/>
      <c r="K107" s="17"/>
      <c r="L107" s="17"/>
      <c r="M107" s="96"/>
      <c r="N107" s="85">
        <v>0.48331108144192259</v>
      </c>
      <c r="O107" s="17"/>
      <c r="P107" s="17"/>
      <c r="Q107" s="17"/>
      <c r="R107" s="17"/>
      <c r="S107" s="17"/>
      <c r="T107" s="17"/>
      <c r="U107" s="17"/>
      <c r="V107" s="17"/>
      <c r="W107" s="17"/>
    </row>
    <row r="108" spans="1:23" x14ac:dyDescent="0.35">
      <c r="A108" s="17"/>
      <c r="B108" s="96"/>
      <c r="C108" s="83">
        <v>0.66254592197034012</v>
      </c>
      <c r="D108" s="84" t="s">
        <v>198</v>
      </c>
      <c r="E108" s="17"/>
      <c r="F108" s="17"/>
      <c r="G108" s="17"/>
      <c r="H108" s="17"/>
      <c r="I108" s="17"/>
      <c r="J108" s="17"/>
      <c r="K108" s="17"/>
      <c r="L108" s="17"/>
      <c r="M108" s="96"/>
      <c r="N108" s="85">
        <v>0.56401944894651546</v>
      </c>
      <c r="O108" s="17"/>
      <c r="P108" s="17"/>
      <c r="Q108" s="17"/>
      <c r="R108" s="17"/>
      <c r="S108" s="17"/>
      <c r="T108" s="17"/>
      <c r="U108" s="17"/>
      <c r="V108" s="17"/>
      <c r="W108" s="17"/>
    </row>
    <row r="109" spans="1:23" x14ac:dyDescent="0.35">
      <c r="A109" s="17"/>
      <c r="B109" s="96"/>
      <c r="C109" s="83">
        <v>0.65779666895427014</v>
      </c>
      <c r="D109" s="84" t="s">
        <v>199</v>
      </c>
      <c r="E109" s="17"/>
      <c r="F109" s="17"/>
      <c r="G109" s="17"/>
      <c r="H109" s="17"/>
      <c r="I109" s="17"/>
      <c r="J109" s="17"/>
      <c r="K109" s="17"/>
      <c r="L109" s="17"/>
      <c r="M109" s="96"/>
      <c r="N109" s="85">
        <v>0.56209150326797386</v>
      </c>
      <c r="O109" s="17"/>
      <c r="P109" s="17"/>
      <c r="Q109" s="17"/>
      <c r="R109" s="17"/>
      <c r="S109" s="17"/>
      <c r="T109" s="17"/>
      <c r="U109" s="17"/>
      <c r="V109" s="17"/>
      <c r="W109" s="17"/>
    </row>
    <row r="110" spans="1:23" x14ac:dyDescent="0.35">
      <c r="A110" s="17"/>
      <c r="B110" s="96"/>
      <c r="C110" s="83">
        <v>0.66036444335564559</v>
      </c>
      <c r="D110" s="84" t="s">
        <v>200</v>
      </c>
      <c r="E110" s="17"/>
      <c r="F110" s="17"/>
      <c r="G110" s="17"/>
      <c r="H110" s="17"/>
      <c r="I110" s="17"/>
      <c r="J110" s="17"/>
      <c r="K110" s="17"/>
      <c r="L110" s="17"/>
      <c r="M110" s="96"/>
      <c r="N110" s="85">
        <v>0.52434456928838946</v>
      </c>
      <c r="O110" s="17"/>
      <c r="P110" s="17"/>
      <c r="Q110" s="17"/>
      <c r="R110" s="17"/>
      <c r="S110" s="17"/>
      <c r="T110" s="17"/>
      <c r="U110" s="17"/>
      <c r="V110" s="17"/>
      <c r="W110" s="17"/>
    </row>
    <row r="111" spans="1:23" x14ac:dyDescent="0.35">
      <c r="A111" s="17"/>
      <c r="B111" s="96"/>
      <c r="C111" s="83">
        <v>0.65432149371810366</v>
      </c>
      <c r="D111" s="84" t="s">
        <v>201</v>
      </c>
      <c r="E111" s="17"/>
      <c r="F111" s="17"/>
      <c r="G111" s="17"/>
      <c r="H111" s="17"/>
      <c r="I111" s="17"/>
      <c r="J111" s="17"/>
      <c r="K111" s="17"/>
      <c r="L111" s="17"/>
      <c r="M111" s="96"/>
      <c r="N111" s="85">
        <v>0.49518304431599225</v>
      </c>
      <c r="O111" s="17"/>
      <c r="P111" s="17"/>
      <c r="Q111" s="17"/>
      <c r="R111" s="17"/>
      <c r="S111" s="17"/>
      <c r="T111" s="17"/>
      <c r="U111" s="17"/>
      <c r="V111" s="17"/>
      <c r="W111" s="17"/>
    </row>
    <row r="112" spans="1:23" x14ac:dyDescent="0.35">
      <c r="A112" s="17"/>
      <c r="B112" s="96"/>
      <c r="C112" s="83">
        <v>0.65108595622355836</v>
      </c>
      <c r="D112" s="84" t="s">
        <v>202</v>
      </c>
      <c r="E112" s="17"/>
      <c r="F112" s="17"/>
      <c r="G112" s="17"/>
      <c r="H112" s="17"/>
      <c r="I112" s="17"/>
      <c r="J112" s="17"/>
      <c r="K112" s="17"/>
      <c r="L112" s="17"/>
      <c r="M112" s="96"/>
      <c r="N112" s="85">
        <v>0.57708628005657703</v>
      </c>
      <c r="O112" s="17"/>
      <c r="P112" s="17"/>
      <c r="Q112" s="17"/>
      <c r="R112" s="17"/>
      <c r="S112" s="17"/>
      <c r="T112" s="17"/>
      <c r="U112" s="17"/>
      <c r="V112" s="17"/>
      <c r="W112" s="17"/>
    </row>
    <row r="113" spans="1:23" x14ac:dyDescent="0.35">
      <c r="A113" s="17"/>
      <c r="B113" s="96"/>
      <c r="C113" s="83">
        <v>0.65535559014153455</v>
      </c>
      <c r="D113" s="84" t="s">
        <v>203</v>
      </c>
      <c r="E113" s="17"/>
      <c r="F113" s="17"/>
      <c r="G113" s="17"/>
      <c r="H113" s="17"/>
      <c r="I113" s="17"/>
      <c r="J113" s="17"/>
      <c r="K113" s="17"/>
      <c r="L113" s="17"/>
      <c r="M113" s="96"/>
      <c r="N113" s="85">
        <v>0.47844827586206901</v>
      </c>
      <c r="O113" s="17"/>
      <c r="P113" s="17"/>
      <c r="Q113" s="17"/>
      <c r="R113" s="17"/>
      <c r="S113" s="17"/>
      <c r="T113" s="17"/>
      <c r="U113" s="17"/>
      <c r="V113" s="17"/>
      <c r="W113" s="17"/>
    </row>
    <row r="114" spans="1:23" x14ac:dyDescent="0.35">
      <c r="A114" s="17"/>
      <c r="B114" s="96"/>
      <c r="C114" s="83">
        <v>0.70431231003039507</v>
      </c>
      <c r="D114" s="84" t="s">
        <v>204</v>
      </c>
      <c r="E114" s="17"/>
      <c r="F114" s="17"/>
      <c r="G114" s="17"/>
      <c r="H114" s="17"/>
      <c r="I114" s="17"/>
      <c r="J114" s="17"/>
      <c r="K114" s="17"/>
      <c r="L114" s="17"/>
      <c r="M114" s="96"/>
      <c r="N114" s="85">
        <v>0.40350877192982454</v>
      </c>
      <c r="O114" s="17"/>
      <c r="P114" s="17"/>
      <c r="Q114" s="17"/>
      <c r="R114" s="17"/>
      <c r="S114" s="17"/>
      <c r="T114" s="17"/>
      <c r="U114" s="17"/>
      <c r="V114" s="17"/>
      <c r="W114" s="17"/>
    </row>
    <row r="115" spans="1:23" x14ac:dyDescent="0.35">
      <c r="A115" s="17"/>
      <c r="B115" s="96"/>
      <c r="C115" s="83">
        <v>0.66393884606844933</v>
      </c>
      <c r="D115" s="84" t="s">
        <v>205</v>
      </c>
      <c r="E115" s="17"/>
      <c r="F115" s="17"/>
      <c r="G115" s="17"/>
      <c r="H115" s="17"/>
      <c r="I115" s="17"/>
      <c r="J115" s="17"/>
      <c r="K115" s="17"/>
      <c r="L115" s="17"/>
      <c r="M115" s="96"/>
      <c r="N115" s="85">
        <v>0.60788381742738584</v>
      </c>
      <c r="O115" s="17"/>
      <c r="P115" s="17"/>
      <c r="Q115" s="17"/>
      <c r="R115" s="17"/>
      <c r="S115" s="17"/>
      <c r="T115" s="17"/>
      <c r="U115" s="17"/>
      <c r="V115" s="17"/>
      <c r="W115" s="17"/>
    </row>
    <row r="116" spans="1:23" x14ac:dyDescent="0.35">
      <c r="A116" s="17"/>
      <c r="B116" s="96"/>
      <c r="C116" s="83">
        <v>0.6765268974000338</v>
      </c>
      <c r="D116" s="84" t="s">
        <v>206</v>
      </c>
      <c r="E116" s="17"/>
      <c r="F116" s="17"/>
      <c r="G116" s="17"/>
      <c r="H116" s="17"/>
      <c r="I116" s="17"/>
      <c r="J116" s="17"/>
      <c r="K116" s="17"/>
      <c r="L116" s="17"/>
      <c r="M116" s="96"/>
      <c r="N116" s="85">
        <v>0.48493543758967</v>
      </c>
      <c r="O116" s="17"/>
      <c r="P116" s="17"/>
      <c r="Q116" s="17"/>
      <c r="R116" s="17"/>
      <c r="S116" s="17"/>
      <c r="T116" s="17"/>
      <c r="U116" s="17"/>
      <c r="V116" s="17"/>
      <c r="W116" s="17"/>
    </row>
    <row r="117" spans="1:23" x14ac:dyDescent="0.35">
      <c r="A117" s="17"/>
      <c r="B117" s="96"/>
      <c r="C117" s="83">
        <v>0.65193301504779455</v>
      </c>
      <c r="D117" s="84" t="s">
        <v>207</v>
      </c>
      <c r="E117" s="17"/>
      <c r="F117" s="17"/>
      <c r="G117" s="17"/>
      <c r="H117" s="17"/>
      <c r="I117" s="17"/>
      <c r="J117" s="17"/>
      <c r="K117" s="17"/>
      <c r="L117" s="17"/>
      <c r="M117" s="96"/>
      <c r="N117" s="85">
        <v>0.56884057971014501</v>
      </c>
      <c r="O117" s="17"/>
      <c r="P117" s="17"/>
      <c r="Q117" s="17"/>
      <c r="R117" s="17"/>
      <c r="S117" s="17"/>
      <c r="T117" s="17"/>
      <c r="U117" s="17"/>
      <c r="V117" s="17"/>
      <c r="W117" s="17"/>
    </row>
    <row r="118" spans="1:23" x14ac:dyDescent="0.35">
      <c r="A118" s="17"/>
      <c r="B118" s="96"/>
      <c r="C118" s="83">
        <v>0.65415244596131961</v>
      </c>
      <c r="D118" s="84" t="s">
        <v>208</v>
      </c>
      <c r="E118" s="17"/>
      <c r="F118" s="17"/>
      <c r="G118" s="17"/>
      <c r="H118" s="17"/>
      <c r="I118" s="17"/>
      <c r="J118" s="17"/>
      <c r="K118" s="17"/>
      <c r="L118" s="17"/>
      <c r="M118" s="96"/>
      <c r="N118" s="85">
        <v>0.65536723163841815</v>
      </c>
      <c r="O118" s="17"/>
      <c r="P118" s="17"/>
      <c r="Q118" s="17"/>
      <c r="R118" s="17"/>
      <c r="S118" s="17"/>
      <c r="T118" s="17"/>
      <c r="U118" s="17"/>
      <c r="V118" s="17"/>
      <c r="W118" s="17"/>
    </row>
    <row r="119" spans="1:23" x14ac:dyDescent="0.35">
      <c r="A119" s="17"/>
      <c r="B119" s="96"/>
      <c r="C119" s="83">
        <v>0.66482790208076359</v>
      </c>
      <c r="D119" s="97" t="s">
        <v>209</v>
      </c>
      <c r="E119" s="17"/>
      <c r="F119" s="17"/>
      <c r="G119" s="17"/>
      <c r="H119" s="17"/>
      <c r="I119" s="17"/>
      <c r="J119" s="17"/>
      <c r="K119" s="17"/>
      <c r="L119" s="17"/>
      <c r="M119" s="96"/>
      <c r="N119" s="85">
        <v>0.47870528109028959</v>
      </c>
      <c r="O119" s="17"/>
      <c r="P119" s="17"/>
      <c r="Q119" s="17"/>
      <c r="R119" s="17"/>
      <c r="S119" s="17"/>
      <c r="T119" s="17"/>
      <c r="U119" s="17"/>
      <c r="V119" s="17"/>
      <c r="W119" s="17"/>
    </row>
    <row r="120" spans="1:23" x14ac:dyDescent="0.35">
      <c r="A120" s="17"/>
      <c r="B120" s="96"/>
      <c r="C120" s="83">
        <v>0.67354214413037938</v>
      </c>
      <c r="D120" s="84" t="s">
        <v>210</v>
      </c>
      <c r="E120" s="17"/>
      <c r="F120" s="17"/>
      <c r="G120" s="17"/>
      <c r="H120" s="17"/>
      <c r="I120" s="17"/>
      <c r="J120" s="17"/>
      <c r="K120" s="17"/>
      <c r="L120" s="17"/>
      <c r="M120" s="96"/>
      <c r="N120" s="85">
        <v>0.53564899451553938</v>
      </c>
      <c r="O120" s="17"/>
      <c r="P120" s="17"/>
      <c r="Q120" s="17"/>
      <c r="R120" s="17"/>
      <c r="S120" s="17"/>
      <c r="T120" s="17"/>
      <c r="U120" s="17"/>
      <c r="V120" s="17"/>
      <c r="W120" s="17"/>
    </row>
    <row r="121" spans="1:23" x14ac:dyDescent="0.35">
      <c r="A121" s="17"/>
      <c r="B121" s="96"/>
      <c r="C121" s="83">
        <v>0.66018648368000166</v>
      </c>
      <c r="D121" s="84" t="s">
        <v>211</v>
      </c>
      <c r="E121" s="17"/>
      <c r="F121" s="17"/>
      <c r="G121" s="17"/>
      <c r="H121" s="17"/>
      <c r="I121" s="17"/>
      <c r="J121" s="17"/>
      <c r="K121" s="17"/>
      <c r="L121" s="17"/>
      <c r="M121" s="96"/>
      <c r="N121" s="85">
        <v>0.54136690647482011</v>
      </c>
      <c r="O121" s="17"/>
      <c r="P121" s="17"/>
      <c r="Q121" s="17"/>
      <c r="R121" s="17"/>
      <c r="S121" s="17"/>
      <c r="T121" s="17"/>
      <c r="U121" s="17"/>
      <c r="V121" s="17"/>
      <c r="W121" s="17"/>
    </row>
    <row r="122" spans="1:23" x14ac:dyDescent="0.35">
      <c r="A122" s="17"/>
      <c r="B122" s="96"/>
      <c r="C122" s="83">
        <v>0.64652813897526873</v>
      </c>
      <c r="D122" s="84" t="s">
        <v>212</v>
      </c>
      <c r="E122" s="17"/>
      <c r="F122" s="17"/>
      <c r="G122" s="17"/>
      <c r="H122" s="17"/>
      <c r="I122" s="17"/>
      <c r="J122" s="17"/>
      <c r="K122" s="17"/>
      <c r="L122" s="17"/>
      <c r="M122" s="96"/>
      <c r="N122" s="85">
        <v>0.50275229357798168</v>
      </c>
      <c r="O122" s="17"/>
      <c r="P122" s="17"/>
      <c r="Q122" s="17"/>
      <c r="R122" s="17"/>
      <c r="S122" s="17"/>
      <c r="T122" s="17"/>
      <c r="U122" s="17"/>
      <c r="V122" s="17"/>
      <c r="W122" s="17"/>
    </row>
    <row r="123" spans="1:23" x14ac:dyDescent="0.35">
      <c r="A123" s="17"/>
      <c r="B123" s="96"/>
      <c r="C123" s="83">
        <v>0.66874137227728658</v>
      </c>
      <c r="D123" s="84" t="s">
        <v>213</v>
      </c>
      <c r="E123" s="17"/>
      <c r="F123" s="17"/>
      <c r="G123" s="17"/>
      <c r="H123" s="17"/>
      <c r="I123" s="17"/>
      <c r="J123" s="17"/>
      <c r="K123" s="17"/>
      <c r="L123" s="17"/>
      <c r="M123" s="96"/>
      <c r="N123" s="85">
        <v>0.45019157088122608</v>
      </c>
      <c r="O123" s="17"/>
      <c r="P123" s="17"/>
      <c r="Q123" s="17"/>
      <c r="R123" s="17"/>
      <c r="S123" s="17"/>
      <c r="T123" s="17"/>
      <c r="U123" s="17"/>
      <c r="V123" s="17"/>
      <c r="W123" s="17"/>
    </row>
    <row r="124" spans="1:23" x14ac:dyDescent="0.35">
      <c r="A124" s="17"/>
      <c r="B124" s="96"/>
      <c r="C124" s="83">
        <v>0.66909904422788613</v>
      </c>
      <c r="D124" s="84" t="s">
        <v>214</v>
      </c>
      <c r="E124" s="17"/>
      <c r="F124" s="17"/>
      <c r="G124" s="17"/>
      <c r="H124" s="17"/>
      <c r="I124" s="17"/>
      <c r="J124" s="17"/>
      <c r="K124" s="17"/>
      <c r="L124" s="17"/>
      <c r="M124" s="96"/>
      <c r="N124" s="85">
        <v>0.48387096774193544</v>
      </c>
      <c r="O124" s="17"/>
      <c r="P124" s="17"/>
      <c r="Q124" s="17"/>
      <c r="R124" s="17"/>
      <c r="S124" s="17"/>
      <c r="T124" s="17"/>
      <c r="U124" s="17"/>
      <c r="V124" s="17"/>
      <c r="W124" s="17"/>
    </row>
    <row r="125" spans="1:23" x14ac:dyDescent="0.35">
      <c r="A125" s="17"/>
      <c r="B125" s="96"/>
      <c r="C125" s="83">
        <v>0.6682848026490279</v>
      </c>
      <c r="D125" s="84" t="s">
        <v>215</v>
      </c>
      <c r="E125" s="17"/>
      <c r="F125" s="17"/>
      <c r="G125" s="17"/>
      <c r="H125" s="17"/>
      <c r="I125" s="17"/>
      <c r="J125" s="17"/>
      <c r="K125" s="17"/>
      <c r="L125" s="17"/>
      <c r="M125" s="96"/>
      <c r="N125" s="85">
        <v>0.56183745583038869</v>
      </c>
      <c r="O125" s="17"/>
      <c r="P125" s="17"/>
      <c r="Q125" s="17"/>
      <c r="R125" s="17"/>
      <c r="S125" s="17"/>
      <c r="T125" s="17"/>
      <c r="U125" s="17"/>
      <c r="V125" s="17"/>
      <c r="W125" s="17"/>
    </row>
    <row r="126" spans="1:23" x14ac:dyDescent="0.35">
      <c r="A126" s="17"/>
      <c r="B126" s="96"/>
      <c r="C126" s="83">
        <v>0.66377512049349841</v>
      </c>
      <c r="D126" s="84" t="s">
        <v>216</v>
      </c>
      <c r="E126" s="17"/>
      <c r="F126" s="17"/>
      <c r="G126" s="17"/>
      <c r="H126" s="17"/>
      <c r="I126" s="17"/>
      <c r="J126" s="17"/>
      <c r="K126" s="17"/>
      <c r="L126" s="17"/>
      <c r="M126" s="96"/>
      <c r="N126" s="85">
        <v>0.47038327526132406</v>
      </c>
      <c r="O126" s="17"/>
      <c r="P126" s="17"/>
      <c r="Q126" s="17"/>
      <c r="R126" s="17"/>
      <c r="S126" s="17"/>
      <c r="T126" s="17"/>
      <c r="U126" s="17"/>
      <c r="V126" s="17"/>
      <c r="W126" s="17"/>
    </row>
    <row r="127" spans="1:23" x14ac:dyDescent="0.35">
      <c r="A127" s="17"/>
      <c r="B127" s="96"/>
      <c r="C127" s="83">
        <v>0.64531959268801387</v>
      </c>
      <c r="D127" s="84" t="s">
        <v>217</v>
      </c>
      <c r="E127" s="17"/>
      <c r="F127" s="17"/>
      <c r="G127" s="17"/>
      <c r="H127" s="17"/>
      <c r="I127" s="17"/>
      <c r="J127" s="17"/>
      <c r="K127" s="17"/>
      <c r="L127" s="17"/>
      <c r="M127" s="96"/>
      <c r="N127" s="85">
        <v>0.47390691114245415</v>
      </c>
      <c r="O127" s="17"/>
      <c r="P127" s="17"/>
      <c r="Q127" s="17"/>
      <c r="R127" s="17"/>
      <c r="S127" s="17"/>
      <c r="T127" s="17"/>
      <c r="U127" s="17"/>
      <c r="V127" s="17"/>
      <c r="W127" s="17"/>
    </row>
    <row r="128" spans="1:23" x14ac:dyDescent="0.35">
      <c r="A128" s="17"/>
      <c r="B128" s="96"/>
      <c r="C128" s="83">
        <v>0.69807624072445651</v>
      </c>
      <c r="D128" s="84" t="s">
        <v>218</v>
      </c>
      <c r="E128" s="17"/>
      <c r="F128" s="17"/>
      <c r="G128" s="17"/>
      <c r="H128" s="17"/>
      <c r="I128" s="17"/>
      <c r="J128" s="17"/>
      <c r="K128" s="17"/>
      <c r="L128" s="17"/>
      <c r="M128" s="96"/>
      <c r="N128" s="85">
        <v>0.453125</v>
      </c>
      <c r="O128" s="17"/>
      <c r="P128" s="17"/>
      <c r="Q128" s="17"/>
      <c r="R128" s="17"/>
      <c r="S128" s="17"/>
      <c r="T128" s="17"/>
      <c r="U128" s="17"/>
      <c r="V128" s="17"/>
      <c r="W128" s="17"/>
    </row>
    <row r="129" spans="1:23" x14ac:dyDescent="0.35">
      <c r="A129" s="17"/>
      <c r="B129" s="96"/>
      <c r="C129" s="83">
        <v>0.68685592525197281</v>
      </c>
      <c r="D129" s="84" t="s">
        <v>219</v>
      </c>
      <c r="E129" s="17"/>
      <c r="F129" s="17"/>
      <c r="G129" s="17"/>
      <c r="H129" s="17"/>
      <c r="I129" s="17"/>
      <c r="J129" s="17"/>
      <c r="K129" s="17"/>
      <c r="L129" s="17"/>
      <c r="M129" s="96"/>
      <c r="N129" s="85">
        <v>0.40632603406326029</v>
      </c>
      <c r="O129" s="17"/>
      <c r="P129" s="17"/>
      <c r="Q129" s="17"/>
      <c r="R129" s="17"/>
      <c r="S129" s="17"/>
      <c r="T129" s="17"/>
      <c r="U129" s="17"/>
      <c r="V129" s="17"/>
      <c r="W129" s="17"/>
    </row>
    <row r="130" spans="1:23" x14ac:dyDescent="0.35">
      <c r="A130" s="17"/>
      <c r="B130" s="96"/>
      <c r="C130" s="98">
        <v>0.65482632446918143</v>
      </c>
      <c r="D130" s="99" t="s">
        <v>220</v>
      </c>
      <c r="E130" s="17"/>
      <c r="F130" s="17"/>
      <c r="G130" s="17"/>
      <c r="H130" s="17"/>
      <c r="I130" s="17"/>
      <c r="J130" s="17"/>
      <c r="K130" s="17"/>
      <c r="L130" s="17"/>
      <c r="M130" s="96"/>
      <c r="N130" s="100">
        <v>0.46058091286307057</v>
      </c>
      <c r="O130" s="17"/>
      <c r="P130" s="17"/>
      <c r="Q130" s="17"/>
      <c r="R130" s="17"/>
      <c r="S130" s="17"/>
      <c r="T130" s="17"/>
      <c r="U130" s="17"/>
      <c r="V130" s="17"/>
      <c r="W130" s="17"/>
    </row>
    <row r="131" spans="1:23" x14ac:dyDescent="0.35">
      <c r="A131" s="17"/>
      <c r="B131" s="96"/>
      <c r="C131" s="96"/>
      <c r="D131" s="81"/>
      <c r="E131" s="17"/>
      <c r="F131" s="17"/>
      <c r="G131" s="17"/>
      <c r="H131" s="17"/>
      <c r="I131" s="17"/>
      <c r="J131" s="17"/>
      <c r="K131" s="17"/>
      <c r="L131" s="17"/>
      <c r="M131" s="96"/>
      <c r="N131" s="96"/>
      <c r="O131" s="17"/>
      <c r="P131" s="17"/>
      <c r="Q131" s="17"/>
      <c r="R131" s="17"/>
      <c r="S131" s="17"/>
      <c r="T131" s="17"/>
      <c r="U131" s="17"/>
      <c r="V131" s="17"/>
      <c r="W131" s="17"/>
    </row>
    <row r="132" spans="1:23" x14ac:dyDescent="0.35">
      <c r="A132" s="17"/>
      <c r="B132" s="96"/>
      <c r="C132" s="96"/>
      <c r="D132" s="81"/>
      <c r="E132" s="17"/>
      <c r="F132" s="17"/>
      <c r="G132" s="17"/>
      <c r="H132" s="17"/>
      <c r="I132" s="17"/>
      <c r="J132" s="17"/>
      <c r="K132" s="17"/>
      <c r="L132" s="17"/>
      <c r="M132" s="96"/>
      <c r="N132" s="96"/>
      <c r="O132" s="17"/>
      <c r="P132" s="17"/>
      <c r="Q132" s="17"/>
      <c r="R132" s="17"/>
      <c r="S132" s="17"/>
      <c r="T132" s="17"/>
      <c r="U132" s="17"/>
      <c r="V132" s="17"/>
      <c r="W132" s="17"/>
    </row>
    <row r="133" spans="1:23" x14ac:dyDescent="0.35">
      <c r="A133" s="17"/>
      <c r="B133" s="96"/>
      <c r="C133" s="96"/>
      <c r="D133" s="81"/>
      <c r="E133" s="17"/>
      <c r="F133" s="17"/>
      <c r="G133" s="17"/>
      <c r="H133" s="17"/>
      <c r="I133" s="17"/>
      <c r="J133" s="17"/>
      <c r="K133" s="17"/>
      <c r="L133" s="17"/>
      <c r="M133" s="96"/>
      <c r="N133" s="96"/>
      <c r="O133" s="17"/>
      <c r="P133" s="17"/>
      <c r="Q133" s="17"/>
      <c r="R133" s="17"/>
      <c r="S133" s="17"/>
      <c r="T133" s="17"/>
      <c r="U133" s="17"/>
      <c r="V133" s="17"/>
      <c r="W133" s="17"/>
    </row>
    <row r="134" spans="1:23" x14ac:dyDescent="0.35">
      <c r="A134" s="17"/>
      <c r="B134" s="96"/>
      <c r="C134" s="96"/>
      <c r="D134" s="81"/>
      <c r="E134" s="17"/>
      <c r="F134" s="17"/>
      <c r="G134" s="17"/>
      <c r="H134" s="17"/>
      <c r="I134" s="17"/>
      <c r="J134" s="17"/>
      <c r="K134" s="17"/>
      <c r="L134" s="17"/>
      <c r="M134" s="96"/>
      <c r="N134" s="96"/>
      <c r="O134" s="17"/>
      <c r="P134" s="17"/>
      <c r="Q134" s="17"/>
      <c r="R134" s="17"/>
      <c r="S134" s="17"/>
      <c r="T134" s="17"/>
      <c r="U134" s="17"/>
      <c r="V134" s="17"/>
      <c r="W134" s="17"/>
    </row>
    <row r="135" spans="1:23" x14ac:dyDescent="0.35">
      <c r="A135" s="17"/>
      <c r="B135" s="96"/>
      <c r="C135" s="96"/>
      <c r="D135" s="81"/>
      <c r="E135" s="17"/>
      <c r="F135" s="17"/>
      <c r="G135" s="17"/>
      <c r="H135" s="17"/>
      <c r="I135" s="17"/>
      <c r="J135" s="17"/>
      <c r="K135" s="17"/>
      <c r="L135" s="17"/>
      <c r="M135" s="96"/>
      <c r="N135" s="96"/>
      <c r="O135" s="17"/>
      <c r="P135" s="17"/>
      <c r="Q135" s="17"/>
      <c r="R135" s="17"/>
      <c r="S135" s="17"/>
      <c r="T135" s="17"/>
      <c r="U135" s="17"/>
      <c r="V135" s="17"/>
      <c r="W135" s="17"/>
    </row>
    <row r="136" spans="1:23" x14ac:dyDescent="0.35">
      <c r="A136" s="17"/>
      <c r="B136" s="96"/>
      <c r="C136" s="96"/>
      <c r="D136" s="81"/>
      <c r="E136" s="17"/>
      <c r="F136" s="17"/>
      <c r="G136" s="17"/>
      <c r="H136" s="17"/>
      <c r="I136" s="17"/>
      <c r="J136" s="17"/>
      <c r="K136" s="17"/>
      <c r="L136" s="17"/>
      <c r="M136" s="96"/>
      <c r="N136" s="96"/>
      <c r="O136" s="17"/>
      <c r="P136" s="17"/>
      <c r="Q136" s="17"/>
      <c r="R136" s="17"/>
      <c r="S136" s="17"/>
      <c r="T136" s="17"/>
      <c r="U136" s="17"/>
      <c r="V136" s="17"/>
      <c r="W136" s="17"/>
    </row>
    <row r="137" spans="1:23" x14ac:dyDescent="0.35">
      <c r="A137" s="17"/>
      <c r="B137" s="96"/>
      <c r="C137" s="96"/>
      <c r="D137" s="81"/>
      <c r="E137" s="17"/>
      <c r="F137" s="17"/>
      <c r="G137" s="17"/>
      <c r="H137" s="17"/>
      <c r="I137" s="17"/>
      <c r="J137" s="17"/>
      <c r="K137" s="17"/>
      <c r="L137" s="17"/>
      <c r="M137" s="96"/>
      <c r="N137" s="96"/>
      <c r="O137" s="17"/>
      <c r="P137" s="17"/>
      <c r="Q137" s="17"/>
      <c r="R137" s="17"/>
      <c r="S137" s="17"/>
      <c r="T137" s="17"/>
      <c r="U137" s="17"/>
      <c r="V137" s="17"/>
      <c r="W137" s="17"/>
    </row>
    <row r="138" spans="1:23" x14ac:dyDescent="0.35">
      <c r="A138" s="17"/>
      <c r="B138" s="96"/>
      <c r="C138" s="96"/>
      <c r="D138" s="81"/>
      <c r="E138" s="17"/>
      <c r="F138" s="17"/>
      <c r="G138" s="17"/>
      <c r="H138" s="17"/>
      <c r="I138" s="17"/>
      <c r="J138" s="17"/>
      <c r="K138" s="17"/>
      <c r="L138" s="17"/>
      <c r="M138" s="96"/>
      <c r="N138" s="96"/>
      <c r="O138" s="17"/>
      <c r="P138" s="17"/>
      <c r="Q138" s="17"/>
      <c r="R138" s="17"/>
      <c r="S138" s="17"/>
      <c r="T138" s="17"/>
      <c r="U138" s="17"/>
      <c r="V138" s="17"/>
      <c r="W138" s="17"/>
    </row>
    <row r="139" spans="1:23" x14ac:dyDescent="0.35">
      <c r="A139" s="17"/>
      <c r="B139" s="96"/>
      <c r="C139" s="96"/>
      <c r="D139" s="81"/>
      <c r="E139" s="17"/>
      <c r="F139" s="17"/>
      <c r="G139" s="17"/>
      <c r="H139" s="17"/>
      <c r="I139" s="17"/>
      <c r="J139" s="17"/>
      <c r="K139" s="17"/>
      <c r="L139" s="17"/>
      <c r="M139" s="96"/>
      <c r="N139" s="96"/>
      <c r="O139" s="17"/>
      <c r="P139" s="17"/>
      <c r="Q139" s="17"/>
      <c r="R139" s="17"/>
      <c r="S139" s="17"/>
      <c r="T139" s="17"/>
      <c r="U139" s="17"/>
      <c r="V139" s="17"/>
      <c r="W139" s="17"/>
    </row>
    <row r="140" spans="1:23" x14ac:dyDescent="0.35">
      <c r="A140" s="17"/>
      <c r="B140" s="96"/>
      <c r="C140" s="96"/>
      <c r="D140" s="81"/>
      <c r="E140" s="17"/>
      <c r="F140" s="17"/>
      <c r="G140" s="17"/>
      <c r="H140" s="17"/>
      <c r="I140" s="17"/>
      <c r="J140" s="17"/>
      <c r="K140" s="17"/>
      <c r="L140" s="17"/>
      <c r="M140" s="96"/>
      <c r="N140" s="96"/>
      <c r="O140" s="17"/>
      <c r="P140" s="17"/>
      <c r="Q140" s="17"/>
      <c r="R140" s="17"/>
      <c r="S140" s="17"/>
      <c r="T140" s="17"/>
      <c r="U140" s="17"/>
      <c r="V140" s="17"/>
      <c r="W140" s="17"/>
    </row>
    <row r="141" spans="1:23" x14ac:dyDescent="0.35">
      <c r="A141" s="17"/>
      <c r="B141" s="96"/>
      <c r="C141" s="96"/>
      <c r="D141" s="81"/>
      <c r="E141" s="17"/>
      <c r="F141" s="17"/>
      <c r="G141" s="17"/>
      <c r="H141" s="17"/>
      <c r="I141" s="17"/>
      <c r="J141" s="17"/>
      <c r="K141" s="17"/>
      <c r="L141" s="17"/>
      <c r="M141" s="96"/>
      <c r="N141" s="96"/>
      <c r="O141" s="17"/>
      <c r="P141" s="17"/>
      <c r="Q141" s="17"/>
      <c r="R141" s="17"/>
      <c r="S141" s="17"/>
      <c r="T141" s="17"/>
      <c r="U141" s="17"/>
      <c r="V141" s="17"/>
      <c r="W141" s="17"/>
    </row>
    <row r="142" spans="1:23" x14ac:dyDescent="0.35">
      <c r="A142" s="17"/>
      <c r="B142" s="96"/>
      <c r="C142" s="96"/>
      <c r="D142" s="81"/>
      <c r="E142" s="17"/>
      <c r="F142" s="17"/>
      <c r="G142" s="17"/>
      <c r="H142" s="17"/>
      <c r="I142" s="17"/>
      <c r="J142" s="17"/>
      <c r="K142" s="17"/>
      <c r="L142" s="17"/>
      <c r="M142" s="96"/>
      <c r="N142" s="96"/>
      <c r="O142" s="17"/>
      <c r="P142" s="17"/>
      <c r="Q142" s="17"/>
      <c r="R142" s="17"/>
      <c r="S142" s="17"/>
      <c r="T142" s="17"/>
      <c r="U142" s="17"/>
      <c r="V142" s="17"/>
      <c r="W142" s="17"/>
    </row>
    <row r="143" spans="1:23" x14ac:dyDescent="0.35">
      <c r="A143" s="17"/>
      <c r="B143" s="96"/>
      <c r="C143" s="96"/>
      <c r="D143" s="81"/>
      <c r="E143" s="17"/>
      <c r="F143" s="17"/>
      <c r="G143" s="17"/>
      <c r="H143" s="17"/>
      <c r="I143" s="17"/>
      <c r="J143" s="17"/>
      <c r="K143" s="17"/>
      <c r="L143" s="17"/>
      <c r="M143" s="96"/>
      <c r="N143" s="96"/>
      <c r="O143" s="17"/>
      <c r="P143" s="17"/>
      <c r="Q143" s="17"/>
      <c r="R143" s="17"/>
      <c r="S143" s="17"/>
      <c r="T143" s="17"/>
      <c r="U143" s="17"/>
      <c r="V143" s="17"/>
      <c r="W143" s="17"/>
    </row>
    <row r="144" spans="1:23" x14ac:dyDescent="0.35">
      <c r="A144" s="17"/>
      <c r="B144" s="96"/>
      <c r="C144" s="96"/>
      <c r="D144" s="81"/>
      <c r="E144" s="17"/>
      <c r="F144" s="17"/>
      <c r="G144" s="17"/>
      <c r="H144" s="17"/>
      <c r="I144" s="17"/>
      <c r="J144" s="17"/>
      <c r="K144" s="17"/>
      <c r="L144" s="17"/>
      <c r="M144" s="96"/>
      <c r="N144" s="96"/>
      <c r="O144" s="17"/>
      <c r="P144" s="17"/>
      <c r="Q144" s="17"/>
      <c r="R144" s="17"/>
      <c r="S144" s="17"/>
      <c r="T144" s="17"/>
      <c r="U144" s="17"/>
      <c r="V144" s="17"/>
      <c r="W144" s="17"/>
    </row>
    <row r="145" spans="1:23" x14ac:dyDescent="0.35">
      <c r="A145" s="17"/>
      <c r="B145" s="96"/>
      <c r="C145" s="96"/>
      <c r="D145" s="81"/>
      <c r="E145" s="17"/>
      <c r="F145" s="17"/>
      <c r="G145" s="17"/>
      <c r="H145" s="17"/>
      <c r="I145" s="17"/>
      <c r="J145" s="17"/>
      <c r="K145" s="17"/>
      <c r="L145" s="17"/>
      <c r="M145" s="96"/>
      <c r="N145" s="96"/>
      <c r="O145" s="17"/>
      <c r="P145" s="17"/>
      <c r="Q145" s="17"/>
      <c r="R145" s="17"/>
      <c r="S145" s="17"/>
      <c r="T145" s="17"/>
      <c r="U145" s="17"/>
      <c r="V145" s="17"/>
      <c r="W145" s="17"/>
    </row>
    <row r="146" spans="1:23" x14ac:dyDescent="0.35">
      <c r="A146" s="17"/>
      <c r="B146" s="96"/>
      <c r="C146" s="96"/>
      <c r="D146" s="81"/>
      <c r="E146" s="17"/>
      <c r="F146" s="17"/>
      <c r="G146" s="17"/>
      <c r="H146" s="17"/>
      <c r="I146" s="17"/>
      <c r="J146" s="17"/>
      <c r="K146" s="17"/>
      <c r="L146" s="17"/>
      <c r="M146" s="96"/>
      <c r="N146" s="96"/>
      <c r="O146" s="17"/>
      <c r="P146" s="17"/>
      <c r="Q146" s="17"/>
      <c r="R146" s="17"/>
      <c r="S146" s="17"/>
      <c r="T146" s="17"/>
      <c r="U146" s="17"/>
      <c r="V146" s="17"/>
      <c r="W146" s="17"/>
    </row>
    <row r="147" spans="1:23" x14ac:dyDescent="0.35">
      <c r="A147" s="17"/>
      <c r="B147" s="96"/>
      <c r="C147" s="96"/>
      <c r="D147" s="81"/>
      <c r="E147" s="17"/>
      <c r="F147" s="17"/>
      <c r="G147" s="17"/>
      <c r="H147" s="17"/>
      <c r="I147" s="17"/>
      <c r="J147" s="17"/>
      <c r="K147" s="17"/>
      <c r="L147" s="17"/>
      <c r="M147" s="96"/>
      <c r="N147" s="96"/>
      <c r="O147" s="17"/>
      <c r="P147" s="17"/>
      <c r="Q147" s="17"/>
      <c r="R147" s="17"/>
      <c r="S147" s="17"/>
      <c r="T147" s="17"/>
      <c r="U147" s="17"/>
      <c r="V147" s="17"/>
      <c r="W147" s="17"/>
    </row>
    <row r="148" spans="1:23" x14ac:dyDescent="0.35">
      <c r="A148" s="17"/>
      <c r="B148" s="96"/>
      <c r="C148" s="96"/>
      <c r="D148" s="81"/>
      <c r="E148" s="17"/>
      <c r="F148" s="17"/>
      <c r="G148" s="17"/>
      <c r="H148" s="17"/>
      <c r="I148" s="17"/>
      <c r="J148" s="17"/>
      <c r="K148" s="17"/>
      <c r="L148" s="17"/>
      <c r="M148" s="96"/>
      <c r="N148" s="96"/>
      <c r="O148" s="17"/>
      <c r="P148" s="17"/>
      <c r="Q148" s="17"/>
      <c r="R148" s="17"/>
      <c r="S148" s="17"/>
      <c r="T148" s="17"/>
      <c r="U148" s="17"/>
      <c r="V148" s="17"/>
      <c r="W148" s="17"/>
    </row>
    <row r="149" spans="1:23" x14ac:dyDescent="0.35">
      <c r="A149" s="17"/>
      <c r="B149" s="96"/>
      <c r="C149" s="96"/>
      <c r="D149" s="81"/>
      <c r="E149" s="17"/>
      <c r="F149" s="17"/>
      <c r="G149" s="17"/>
      <c r="H149" s="17"/>
      <c r="I149" s="17"/>
      <c r="J149" s="17"/>
      <c r="K149" s="17"/>
      <c r="L149" s="17"/>
      <c r="M149" s="96"/>
      <c r="N149" s="96"/>
      <c r="O149" s="17"/>
      <c r="P149" s="17"/>
      <c r="Q149" s="17"/>
      <c r="R149" s="17"/>
      <c r="S149" s="17"/>
      <c r="T149" s="17"/>
      <c r="U149" s="17"/>
      <c r="V149" s="17"/>
      <c r="W149" s="17"/>
    </row>
    <row r="150" spans="1:23" x14ac:dyDescent="0.35">
      <c r="A150" s="17"/>
      <c r="B150" s="96"/>
      <c r="C150" s="96"/>
      <c r="D150" s="81"/>
      <c r="E150" s="17"/>
      <c r="F150" s="17"/>
      <c r="G150" s="17"/>
      <c r="H150" s="17"/>
      <c r="I150" s="17"/>
      <c r="J150" s="17"/>
      <c r="K150" s="17"/>
      <c r="L150" s="17"/>
      <c r="M150" s="96"/>
      <c r="N150" s="96"/>
      <c r="O150" s="17"/>
      <c r="P150" s="17"/>
      <c r="Q150" s="17"/>
      <c r="R150" s="17"/>
      <c r="S150" s="17"/>
      <c r="T150" s="17"/>
      <c r="U150" s="17"/>
      <c r="V150" s="17"/>
      <c r="W150" s="17"/>
    </row>
    <row r="151" spans="1:23" x14ac:dyDescent="0.35">
      <c r="A151" s="17"/>
      <c r="B151" s="96"/>
      <c r="C151" s="96"/>
      <c r="D151" s="81"/>
      <c r="E151" s="17"/>
      <c r="F151" s="17"/>
      <c r="G151" s="17"/>
      <c r="H151" s="17"/>
      <c r="I151" s="17"/>
      <c r="J151" s="17"/>
      <c r="K151" s="17"/>
      <c r="L151" s="17"/>
      <c r="M151" s="96"/>
      <c r="N151" s="96"/>
      <c r="O151" s="17"/>
      <c r="P151" s="17"/>
      <c r="Q151" s="17"/>
      <c r="R151" s="17"/>
      <c r="S151" s="17"/>
      <c r="T151" s="17"/>
      <c r="U151" s="17"/>
      <c r="V151" s="17"/>
      <c r="W151" s="17"/>
    </row>
    <row r="152" spans="1:23" x14ac:dyDescent="0.35">
      <c r="A152" s="17"/>
      <c r="B152" s="96"/>
      <c r="C152" s="96"/>
      <c r="D152" s="81"/>
      <c r="E152" s="17"/>
      <c r="F152" s="17"/>
      <c r="G152" s="17"/>
      <c r="H152" s="17"/>
      <c r="I152" s="17"/>
      <c r="J152" s="17"/>
      <c r="K152" s="17"/>
      <c r="L152" s="17"/>
      <c r="M152" s="96"/>
      <c r="N152" s="96"/>
      <c r="O152" s="17"/>
      <c r="P152" s="17"/>
      <c r="Q152" s="17"/>
      <c r="R152" s="17"/>
      <c r="S152" s="17"/>
      <c r="T152" s="17"/>
      <c r="U152" s="17"/>
      <c r="V152" s="17"/>
      <c r="W152" s="17"/>
    </row>
    <row r="153" spans="1:23" x14ac:dyDescent="0.35">
      <c r="A153" s="17"/>
      <c r="B153" s="96"/>
      <c r="C153" s="96"/>
      <c r="D153" s="81"/>
      <c r="E153" s="17"/>
      <c r="F153" s="17"/>
      <c r="G153" s="17"/>
      <c r="H153" s="17"/>
      <c r="I153" s="17"/>
      <c r="J153" s="17"/>
      <c r="K153" s="17"/>
      <c r="L153" s="17"/>
      <c r="M153" s="96"/>
      <c r="N153" s="96"/>
      <c r="O153" s="17"/>
      <c r="P153" s="17"/>
      <c r="Q153" s="17"/>
      <c r="R153" s="17"/>
      <c r="S153" s="17"/>
      <c r="T153" s="17"/>
      <c r="U153" s="17"/>
      <c r="V153" s="17"/>
      <c r="W153" s="17"/>
    </row>
    <row r="154" spans="1:23" x14ac:dyDescent="0.35">
      <c r="A154" s="17"/>
      <c r="B154" s="96"/>
      <c r="C154" s="96"/>
      <c r="D154" s="81"/>
      <c r="E154" s="17"/>
      <c r="F154" s="17"/>
      <c r="G154" s="17"/>
      <c r="H154" s="17"/>
      <c r="I154" s="17"/>
      <c r="J154" s="17"/>
      <c r="K154" s="17"/>
      <c r="L154" s="17"/>
      <c r="M154" s="96"/>
      <c r="N154" s="96"/>
      <c r="O154" s="17"/>
      <c r="P154" s="17"/>
      <c r="Q154" s="17"/>
      <c r="R154" s="17"/>
      <c r="S154" s="17"/>
      <c r="T154" s="17"/>
      <c r="U154" s="17"/>
      <c r="V154" s="17"/>
      <c r="W154" s="17"/>
    </row>
    <row r="155" spans="1:23" x14ac:dyDescent="0.35">
      <c r="A155" s="17"/>
      <c r="B155" s="96"/>
      <c r="C155" s="96"/>
      <c r="D155" s="81"/>
      <c r="E155" s="17"/>
      <c r="F155" s="17"/>
      <c r="G155" s="17"/>
      <c r="H155" s="17"/>
      <c r="I155" s="17"/>
      <c r="J155" s="17"/>
      <c r="K155" s="17"/>
      <c r="L155" s="17"/>
      <c r="M155" s="96"/>
      <c r="N155" s="96"/>
      <c r="O155" s="17"/>
      <c r="P155" s="17"/>
      <c r="Q155" s="17"/>
      <c r="R155" s="17"/>
      <c r="S155" s="17"/>
      <c r="T155" s="17"/>
      <c r="U155" s="17"/>
      <c r="V155" s="17"/>
      <c r="W155" s="17"/>
    </row>
    <row r="156" spans="1:23" x14ac:dyDescent="0.35">
      <c r="A156" s="17"/>
      <c r="B156" s="96"/>
      <c r="C156" s="96"/>
      <c r="D156" s="81"/>
      <c r="E156" s="17"/>
      <c r="F156" s="17"/>
      <c r="G156" s="17"/>
      <c r="H156" s="17"/>
      <c r="I156" s="17"/>
      <c r="J156" s="17"/>
      <c r="K156" s="17"/>
      <c r="L156" s="17"/>
      <c r="M156" s="96"/>
      <c r="N156" s="96"/>
      <c r="O156" s="17"/>
      <c r="P156" s="17"/>
      <c r="Q156" s="17"/>
      <c r="R156" s="17"/>
      <c r="S156" s="17"/>
      <c r="T156" s="17"/>
      <c r="U156" s="17"/>
      <c r="V156" s="17"/>
      <c r="W156" s="17"/>
    </row>
    <row r="157" spans="1:23" x14ac:dyDescent="0.35">
      <c r="A157" s="17"/>
      <c r="B157" s="96"/>
      <c r="C157" s="96"/>
      <c r="D157" s="81"/>
      <c r="E157" s="17"/>
      <c r="F157" s="17"/>
      <c r="G157" s="17"/>
      <c r="H157" s="17"/>
      <c r="I157" s="17"/>
      <c r="J157" s="17"/>
      <c r="K157" s="17"/>
      <c r="L157" s="17"/>
      <c r="M157" s="96"/>
      <c r="N157" s="96"/>
      <c r="O157" s="17"/>
      <c r="P157" s="17"/>
      <c r="Q157" s="17"/>
      <c r="R157" s="17"/>
      <c r="S157" s="17"/>
      <c r="T157" s="17"/>
      <c r="U157" s="17"/>
      <c r="V157" s="17"/>
      <c r="W157" s="17"/>
    </row>
    <row r="158" spans="1:23" x14ac:dyDescent="0.35">
      <c r="A158" s="17"/>
      <c r="B158" s="96"/>
      <c r="C158" s="96"/>
      <c r="D158" s="81"/>
      <c r="E158" s="17"/>
      <c r="F158" s="17"/>
      <c r="G158" s="17"/>
      <c r="H158" s="17"/>
      <c r="I158" s="17"/>
      <c r="J158" s="17"/>
      <c r="K158" s="17"/>
      <c r="L158" s="17"/>
      <c r="M158" s="96"/>
      <c r="N158" s="96"/>
      <c r="O158" s="17"/>
      <c r="P158" s="17"/>
      <c r="Q158" s="17"/>
      <c r="R158" s="17"/>
      <c r="S158" s="17"/>
      <c r="T158" s="17"/>
      <c r="U158" s="17"/>
      <c r="V158" s="17"/>
      <c r="W158" s="17"/>
    </row>
    <row r="159" spans="1:23" x14ac:dyDescent="0.35">
      <c r="A159" s="17"/>
      <c r="B159" s="96"/>
      <c r="C159" s="96"/>
      <c r="D159" s="81"/>
      <c r="E159" s="17"/>
      <c r="F159" s="17"/>
      <c r="G159" s="17"/>
      <c r="H159" s="17"/>
      <c r="I159" s="17"/>
      <c r="J159" s="17"/>
      <c r="K159" s="17"/>
      <c r="L159" s="17"/>
      <c r="M159" s="96"/>
      <c r="N159" s="96"/>
      <c r="O159" s="17"/>
      <c r="P159" s="17"/>
      <c r="Q159" s="17"/>
      <c r="R159" s="17"/>
      <c r="S159" s="17"/>
      <c r="T159" s="17"/>
      <c r="U159" s="17"/>
      <c r="V159" s="17"/>
      <c r="W159" s="17"/>
    </row>
    <row r="160" spans="1:23" x14ac:dyDescent="0.35">
      <c r="A160" s="17"/>
      <c r="B160" s="96"/>
      <c r="C160" s="96"/>
      <c r="D160" s="81"/>
      <c r="E160" s="17"/>
      <c r="F160" s="17"/>
      <c r="G160" s="17"/>
      <c r="H160" s="17"/>
      <c r="I160" s="17"/>
      <c r="J160" s="17"/>
      <c r="K160" s="17"/>
      <c r="L160" s="17"/>
      <c r="M160" s="96"/>
      <c r="N160" s="96"/>
      <c r="O160" s="17"/>
      <c r="P160" s="17"/>
      <c r="Q160" s="17"/>
      <c r="R160" s="17"/>
      <c r="S160" s="17"/>
      <c r="T160" s="17"/>
      <c r="U160" s="17"/>
      <c r="V160" s="17"/>
      <c r="W160" s="17"/>
    </row>
    <row r="161" spans="1:23" x14ac:dyDescent="0.35">
      <c r="A161" s="17"/>
      <c r="B161" s="96"/>
      <c r="C161" s="96"/>
      <c r="D161" s="81"/>
      <c r="E161" s="17"/>
      <c r="F161" s="17"/>
      <c r="G161" s="17"/>
      <c r="H161" s="17"/>
      <c r="I161" s="17"/>
      <c r="J161" s="17"/>
      <c r="K161" s="17"/>
      <c r="L161" s="17"/>
      <c r="M161" s="96"/>
      <c r="N161" s="96"/>
      <c r="O161" s="17"/>
      <c r="P161" s="17"/>
      <c r="Q161" s="17"/>
      <c r="R161" s="17"/>
      <c r="S161" s="17"/>
      <c r="T161" s="17"/>
      <c r="U161" s="17"/>
      <c r="V161" s="17"/>
      <c r="W161" s="17"/>
    </row>
    <row r="162" spans="1:23" x14ac:dyDescent="0.35">
      <c r="A162" s="17"/>
      <c r="B162" s="96"/>
      <c r="C162" s="96"/>
      <c r="D162" s="81"/>
      <c r="E162" s="17"/>
      <c r="F162" s="17"/>
      <c r="G162" s="17"/>
      <c r="H162" s="17"/>
      <c r="I162" s="17"/>
      <c r="J162" s="17"/>
      <c r="K162" s="17"/>
      <c r="L162" s="17"/>
      <c r="M162" s="96"/>
      <c r="N162" s="96"/>
      <c r="O162" s="17"/>
      <c r="P162" s="17"/>
      <c r="Q162" s="17"/>
      <c r="R162" s="17"/>
      <c r="S162" s="17"/>
      <c r="T162" s="17"/>
      <c r="U162" s="17"/>
      <c r="V162" s="17"/>
      <c r="W162" s="17"/>
    </row>
    <row r="163" spans="1:23" x14ac:dyDescent="0.35">
      <c r="A163" s="17"/>
      <c r="B163" s="96"/>
      <c r="C163" s="96"/>
      <c r="D163" s="81"/>
      <c r="E163" s="17"/>
      <c r="F163" s="17"/>
      <c r="G163" s="17"/>
      <c r="H163" s="17"/>
      <c r="I163" s="17"/>
      <c r="J163" s="17"/>
      <c r="K163" s="17"/>
      <c r="L163" s="17"/>
      <c r="M163" s="96"/>
      <c r="N163" s="96"/>
      <c r="O163" s="17"/>
      <c r="P163" s="17"/>
      <c r="Q163" s="17"/>
      <c r="R163" s="17"/>
      <c r="S163" s="17"/>
      <c r="T163" s="17"/>
      <c r="U163" s="17"/>
      <c r="V163" s="17"/>
      <c r="W163" s="17"/>
    </row>
    <row r="164" spans="1:23" x14ac:dyDescent="0.35">
      <c r="A164" s="17"/>
      <c r="B164" s="96"/>
      <c r="C164" s="96"/>
      <c r="D164" s="81"/>
      <c r="E164" s="17"/>
      <c r="F164" s="17"/>
      <c r="G164" s="17"/>
      <c r="H164" s="17"/>
      <c r="I164" s="17"/>
      <c r="J164" s="17"/>
      <c r="K164" s="17"/>
      <c r="L164" s="17"/>
      <c r="M164" s="96"/>
      <c r="N164" s="96"/>
      <c r="O164" s="17"/>
      <c r="P164" s="17"/>
      <c r="Q164" s="17"/>
      <c r="R164" s="17"/>
      <c r="S164" s="17"/>
      <c r="T164" s="17"/>
      <c r="U164" s="17"/>
      <c r="V164" s="17"/>
      <c r="W164" s="17"/>
    </row>
    <row r="165" spans="1:23" x14ac:dyDescent="0.35">
      <c r="A165" s="17"/>
      <c r="B165" s="96"/>
      <c r="C165" s="96"/>
      <c r="D165" s="81"/>
      <c r="E165" s="17"/>
      <c r="F165" s="17"/>
      <c r="G165" s="17"/>
      <c r="H165" s="17"/>
      <c r="I165" s="17"/>
      <c r="J165" s="17"/>
      <c r="K165" s="17"/>
      <c r="L165" s="17"/>
      <c r="M165" s="96"/>
      <c r="N165" s="96"/>
      <c r="O165" s="17"/>
      <c r="P165" s="17"/>
      <c r="Q165" s="17"/>
      <c r="R165" s="17"/>
      <c r="S165" s="17"/>
      <c r="T165" s="17"/>
      <c r="U165" s="17"/>
      <c r="V165" s="17"/>
      <c r="W165" s="17"/>
    </row>
    <row r="166" spans="1:23" x14ac:dyDescent="0.35">
      <c r="A166" s="17"/>
      <c r="B166" s="96"/>
      <c r="C166" s="96"/>
      <c r="D166" s="81"/>
      <c r="E166" s="17"/>
      <c r="F166" s="17"/>
      <c r="G166" s="17"/>
      <c r="H166" s="17"/>
      <c r="I166" s="17"/>
      <c r="J166" s="17"/>
      <c r="K166" s="17"/>
      <c r="L166" s="17"/>
      <c r="M166" s="96"/>
      <c r="N166" s="96"/>
      <c r="O166" s="17"/>
      <c r="P166" s="17"/>
      <c r="Q166" s="17"/>
      <c r="R166" s="17"/>
      <c r="S166" s="17"/>
      <c r="T166" s="17"/>
      <c r="U166" s="17"/>
      <c r="V166" s="17"/>
      <c r="W166" s="17"/>
    </row>
    <row r="167" spans="1:23" x14ac:dyDescent="0.35">
      <c r="A167" s="17"/>
      <c r="B167" s="96"/>
      <c r="C167" s="96"/>
      <c r="D167" s="81"/>
      <c r="E167" s="17"/>
      <c r="F167" s="17"/>
      <c r="G167" s="17"/>
      <c r="H167" s="17"/>
      <c r="I167" s="17"/>
      <c r="J167" s="17"/>
      <c r="K167" s="17"/>
      <c r="L167" s="17"/>
      <c r="M167" s="96"/>
      <c r="N167" s="96"/>
      <c r="O167" s="17"/>
      <c r="P167" s="17"/>
      <c r="Q167" s="17"/>
      <c r="R167" s="17"/>
      <c r="S167" s="17"/>
      <c r="T167" s="17"/>
      <c r="U167" s="17"/>
      <c r="V167" s="17"/>
      <c r="W167" s="17"/>
    </row>
    <row r="168" spans="1:23" x14ac:dyDescent="0.35">
      <c r="A168" s="17"/>
      <c r="B168" s="96"/>
      <c r="C168" s="96"/>
      <c r="D168" s="81"/>
      <c r="E168" s="17"/>
      <c r="F168" s="17"/>
      <c r="G168" s="17"/>
      <c r="H168" s="17"/>
      <c r="I168" s="17"/>
      <c r="J168" s="17"/>
      <c r="K168" s="17"/>
      <c r="L168" s="17"/>
      <c r="M168" s="96"/>
      <c r="N168" s="96"/>
      <c r="O168" s="17"/>
      <c r="P168" s="17"/>
      <c r="Q168" s="17"/>
      <c r="R168" s="17"/>
      <c r="S168" s="17"/>
      <c r="T168" s="17"/>
      <c r="U168" s="17"/>
      <c r="V168" s="17"/>
      <c r="W168" s="17"/>
    </row>
    <row r="169" spans="1:23" x14ac:dyDescent="0.35">
      <c r="A169" s="17"/>
      <c r="B169" s="96"/>
      <c r="C169" s="96"/>
      <c r="D169" s="81"/>
      <c r="E169" s="17"/>
      <c r="F169" s="17"/>
      <c r="G169" s="17"/>
      <c r="H169" s="17"/>
      <c r="I169" s="17"/>
      <c r="J169" s="17"/>
      <c r="K169" s="17"/>
      <c r="L169" s="17"/>
      <c r="M169" s="96"/>
      <c r="N169" s="96"/>
      <c r="O169" s="17"/>
      <c r="P169" s="17"/>
      <c r="Q169" s="17"/>
      <c r="R169" s="17"/>
      <c r="S169" s="17"/>
      <c r="T169" s="17"/>
      <c r="U169" s="17"/>
      <c r="V169" s="17"/>
      <c r="W169" s="17"/>
    </row>
    <row r="170" spans="1:23" x14ac:dyDescent="0.35">
      <c r="A170" s="17"/>
      <c r="B170" s="96"/>
      <c r="C170" s="96"/>
      <c r="D170" s="81"/>
      <c r="E170" s="17"/>
      <c r="F170" s="17"/>
      <c r="G170" s="17"/>
      <c r="H170" s="17"/>
      <c r="I170" s="17"/>
      <c r="J170" s="17"/>
      <c r="K170" s="17"/>
      <c r="L170" s="17"/>
      <c r="M170" s="96"/>
      <c r="N170" s="96"/>
      <c r="O170" s="17"/>
      <c r="P170" s="17"/>
      <c r="Q170" s="17"/>
      <c r="R170" s="17"/>
      <c r="S170" s="17"/>
      <c r="T170" s="17"/>
      <c r="U170" s="17"/>
      <c r="V170" s="17"/>
      <c r="W170" s="17"/>
    </row>
    <row r="171" spans="1:23" x14ac:dyDescent="0.35">
      <c r="A171" s="17"/>
      <c r="B171" s="96"/>
      <c r="C171" s="96"/>
      <c r="D171" s="81"/>
      <c r="E171" s="17"/>
      <c r="F171" s="17"/>
      <c r="G171" s="17"/>
      <c r="H171" s="17"/>
      <c r="I171" s="17"/>
      <c r="J171" s="17"/>
      <c r="K171" s="17"/>
      <c r="L171" s="17"/>
      <c r="M171" s="96"/>
      <c r="N171" s="96"/>
      <c r="O171" s="17"/>
      <c r="P171" s="17"/>
      <c r="Q171" s="17"/>
      <c r="R171" s="17"/>
      <c r="S171" s="17"/>
      <c r="T171" s="17"/>
      <c r="U171" s="17"/>
      <c r="V171" s="17"/>
      <c r="W171" s="17"/>
    </row>
    <row r="172" spans="1:23" x14ac:dyDescent="0.35">
      <c r="A172" s="17"/>
      <c r="B172" s="96"/>
      <c r="C172" s="96"/>
      <c r="D172" s="81"/>
      <c r="E172" s="17"/>
      <c r="F172" s="17"/>
      <c r="G172" s="17"/>
      <c r="H172" s="17"/>
      <c r="I172" s="17"/>
      <c r="J172" s="17"/>
      <c r="K172" s="17"/>
      <c r="L172" s="17"/>
      <c r="M172" s="96"/>
      <c r="N172" s="96"/>
      <c r="O172" s="17"/>
      <c r="P172" s="17"/>
      <c r="Q172" s="17"/>
      <c r="R172" s="17"/>
      <c r="S172" s="17"/>
      <c r="T172" s="17"/>
      <c r="U172" s="17"/>
      <c r="V172" s="17"/>
      <c r="W172" s="17"/>
    </row>
    <row r="173" spans="1:23" x14ac:dyDescent="0.35">
      <c r="A173" s="17"/>
      <c r="B173" s="96"/>
      <c r="C173" s="96"/>
      <c r="D173" s="81"/>
      <c r="E173" s="17"/>
      <c r="F173" s="17"/>
      <c r="G173" s="17"/>
      <c r="H173" s="17"/>
      <c r="I173" s="17"/>
      <c r="J173" s="17"/>
      <c r="K173" s="17"/>
      <c r="L173" s="17"/>
      <c r="M173" s="96"/>
      <c r="N173" s="96"/>
      <c r="O173" s="17"/>
      <c r="P173" s="17"/>
      <c r="Q173" s="17"/>
      <c r="R173" s="17"/>
      <c r="S173" s="17"/>
      <c r="T173" s="17"/>
      <c r="U173" s="17"/>
      <c r="V173" s="17"/>
      <c r="W173" s="17"/>
    </row>
    <row r="174" spans="1:23" x14ac:dyDescent="0.35">
      <c r="A174" s="17"/>
      <c r="B174" s="96"/>
      <c r="C174" s="96"/>
      <c r="D174" s="81"/>
      <c r="E174" s="17"/>
      <c r="F174" s="17"/>
      <c r="G174" s="17"/>
      <c r="H174" s="17"/>
      <c r="I174" s="17"/>
      <c r="J174" s="17"/>
      <c r="K174" s="17"/>
      <c r="L174" s="17"/>
      <c r="M174" s="96"/>
      <c r="N174" s="96"/>
      <c r="O174" s="17"/>
      <c r="P174" s="17"/>
      <c r="Q174" s="17"/>
      <c r="R174" s="17"/>
      <c r="S174" s="17"/>
      <c r="T174" s="17"/>
      <c r="U174" s="17"/>
      <c r="V174" s="17"/>
      <c r="W174" s="17"/>
    </row>
    <row r="175" spans="1:23" x14ac:dyDescent="0.35">
      <c r="A175" s="17"/>
      <c r="B175" s="96"/>
      <c r="C175" s="96"/>
      <c r="D175" s="81"/>
      <c r="E175" s="17"/>
      <c r="F175" s="17"/>
      <c r="G175" s="17"/>
      <c r="H175" s="17"/>
      <c r="I175" s="17"/>
      <c r="J175" s="17"/>
      <c r="K175" s="17"/>
      <c r="L175" s="17"/>
      <c r="M175" s="96"/>
      <c r="N175" s="96"/>
      <c r="O175" s="17"/>
      <c r="P175" s="17"/>
      <c r="Q175" s="17"/>
      <c r="R175" s="17"/>
      <c r="S175" s="17"/>
      <c r="T175" s="17"/>
      <c r="U175" s="17"/>
      <c r="V175" s="17"/>
      <c r="W175" s="17"/>
    </row>
    <row r="176" spans="1:23" x14ac:dyDescent="0.35">
      <c r="A176" s="17"/>
      <c r="B176" s="96"/>
      <c r="C176" s="96"/>
      <c r="D176" s="81"/>
      <c r="E176" s="17"/>
      <c r="F176" s="17"/>
      <c r="G176" s="17"/>
      <c r="H176" s="17"/>
      <c r="I176" s="17"/>
      <c r="J176" s="17"/>
      <c r="K176" s="17"/>
      <c r="L176" s="17"/>
      <c r="M176" s="96"/>
      <c r="N176" s="96"/>
      <c r="O176" s="17"/>
      <c r="P176" s="17"/>
      <c r="Q176" s="17"/>
      <c r="R176" s="17"/>
      <c r="S176" s="17"/>
      <c r="T176" s="17"/>
      <c r="U176" s="17"/>
      <c r="V176" s="17"/>
      <c r="W176" s="17"/>
    </row>
    <row r="177" spans="1:23" x14ac:dyDescent="0.35">
      <c r="A177" s="17"/>
      <c r="B177" s="96"/>
      <c r="C177" s="96"/>
      <c r="D177" s="81"/>
      <c r="E177" s="17"/>
      <c r="F177" s="17"/>
      <c r="G177" s="17"/>
      <c r="H177" s="17"/>
      <c r="I177" s="17"/>
      <c r="J177" s="17"/>
      <c r="K177" s="17"/>
      <c r="L177" s="17"/>
      <c r="M177" s="96"/>
      <c r="N177" s="96"/>
      <c r="O177" s="17"/>
      <c r="P177" s="17"/>
      <c r="Q177" s="17"/>
      <c r="R177" s="17"/>
      <c r="S177" s="17"/>
      <c r="T177" s="17"/>
      <c r="U177" s="17"/>
      <c r="V177" s="17"/>
      <c r="W177" s="17"/>
    </row>
    <row r="178" spans="1:23" x14ac:dyDescent="0.35">
      <c r="A178" s="17"/>
      <c r="B178" s="96"/>
      <c r="C178" s="96"/>
      <c r="D178" s="81"/>
      <c r="E178" s="17"/>
      <c r="F178" s="17"/>
      <c r="G178" s="17"/>
      <c r="H178" s="17"/>
      <c r="I178" s="17"/>
      <c r="J178" s="17"/>
      <c r="K178" s="17"/>
      <c r="L178" s="17"/>
      <c r="M178" s="96"/>
      <c r="N178" s="96"/>
      <c r="O178" s="17"/>
      <c r="P178" s="17"/>
      <c r="Q178" s="17"/>
      <c r="R178" s="17"/>
      <c r="S178" s="17"/>
      <c r="T178" s="17"/>
      <c r="U178" s="17"/>
      <c r="V178" s="17"/>
      <c r="W178" s="17"/>
    </row>
    <row r="179" spans="1:23" x14ac:dyDescent="0.35">
      <c r="A179" s="17"/>
      <c r="B179" s="96"/>
      <c r="C179" s="96"/>
      <c r="D179" s="81"/>
      <c r="E179" s="17"/>
      <c r="F179" s="17"/>
      <c r="G179" s="17"/>
      <c r="H179" s="17"/>
      <c r="I179" s="17"/>
      <c r="J179" s="17"/>
      <c r="K179" s="17"/>
      <c r="L179" s="17"/>
      <c r="M179" s="96"/>
      <c r="N179" s="96"/>
      <c r="O179" s="17"/>
      <c r="P179" s="17"/>
      <c r="Q179" s="17"/>
      <c r="R179" s="17"/>
      <c r="S179" s="17"/>
      <c r="T179" s="17"/>
      <c r="U179" s="17"/>
      <c r="V179" s="17"/>
      <c r="W179" s="17"/>
    </row>
    <row r="180" spans="1:23" x14ac:dyDescent="0.35">
      <c r="A180" s="17"/>
      <c r="B180" s="96"/>
      <c r="C180" s="96"/>
      <c r="D180" s="81"/>
      <c r="E180" s="17"/>
      <c r="F180" s="17"/>
      <c r="G180" s="17"/>
      <c r="H180" s="17"/>
      <c r="I180" s="17"/>
      <c r="J180" s="17"/>
      <c r="K180" s="17"/>
      <c r="L180" s="17"/>
      <c r="M180" s="96"/>
      <c r="N180" s="96"/>
      <c r="O180" s="17"/>
      <c r="P180" s="17"/>
      <c r="Q180" s="17"/>
      <c r="R180" s="17"/>
      <c r="S180" s="17"/>
      <c r="T180" s="17"/>
      <c r="U180" s="17"/>
      <c r="V180" s="17"/>
      <c r="W180" s="17"/>
    </row>
    <row r="181" spans="1:23" x14ac:dyDescent="0.35">
      <c r="A181" s="17"/>
      <c r="B181" s="96"/>
      <c r="C181" s="96"/>
      <c r="D181" s="81"/>
      <c r="E181" s="17"/>
      <c r="F181" s="17"/>
      <c r="G181" s="17"/>
      <c r="H181" s="17"/>
      <c r="I181" s="17"/>
      <c r="J181" s="17"/>
      <c r="K181" s="17"/>
      <c r="L181" s="17"/>
      <c r="M181" s="96"/>
      <c r="N181" s="96"/>
      <c r="O181" s="17"/>
      <c r="P181" s="17"/>
      <c r="Q181" s="17"/>
      <c r="R181" s="17"/>
      <c r="S181" s="17"/>
      <c r="T181" s="17"/>
      <c r="U181" s="17"/>
      <c r="V181" s="17"/>
      <c r="W181" s="17"/>
    </row>
    <row r="182" spans="1:23" x14ac:dyDescent="0.35">
      <c r="A182" s="17"/>
      <c r="B182" s="96"/>
      <c r="C182" s="96"/>
      <c r="D182" s="81"/>
      <c r="E182" s="17"/>
      <c r="F182" s="17"/>
      <c r="G182" s="17"/>
      <c r="H182" s="17"/>
      <c r="I182" s="17"/>
      <c r="J182" s="17"/>
      <c r="K182" s="17"/>
      <c r="L182" s="17"/>
      <c r="M182" s="96"/>
      <c r="N182" s="96"/>
      <c r="O182" s="17"/>
      <c r="P182" s="17"/>
      <c r="Q182" s="17"/>
      <c r="R182" s="17"/>
      <c r="S182" s="17"/>
      <c r="T182" s="17"/>
      <c r="U182" s="17"/>
      <c r="V182" s="17"/>
      <c r="W182" s="17"/>
    </row>
    <row r="183" spans="1:23" x14ac:dyDescent="0.35">
      <c r="A183" s="17"/>
      <c r="B183" s="96"/>
      <c r="C183" s="96"/>
      <c r="D183" s="81"/>
      <c r="E183" s="17"/>
      <c r="F183" s="17"/>
      <c r="G183" s="17"/>
      <c r="H183" s="17"/>
      <c r="I183" s="17"/>
      <c r="J183" s="17"/>
      <c r="K183" s="17"/>
      <c r="L183" s="17"/>
      <c r="M183" s="96"/>
      <c r="N183" s="96"/>
      <c r="O183" s="17"/>
      <c r="P183" s="17"/>
      <c r="Q183" s="17"/>
      <c r="R183" s="17"/>
      <c r="S183" s="17"/>
      <c r="T183" s="17"/>
      <c r="U183" s="17"/>
      <c r="V183" s="17"/>
      <c r="W183" s="17"/>
    </row>
    <row r="184" spans="1:23" x14ac:dyDescent="0.35">
      <c r="A184" s="17"/>
      <c r="B184" s="96"/>
      <c r="C184" s="96"/>
      <c r="D184" s="81"/>
      <c r="E184" s="17"/>
      <c r="F184" s="17"/>
      <c r="G184" s="17"/>
      <c r="H184" s="17"/>
      <c r="I184" s="17"/>
      <c r="J184" s="17"/>
      <c r="K184" s="17"/>
      <c r="L184" s="17"/>
      <c r="M184" s="96"/>
      <c r="N184" s="96"/>
      <c r="O184" s="17"/>
      <c r="P184" s="17"/>
      <c r="Q184" s="17"/>
      <c r="R184" s="17"/>
      <c r="S184" s="17"/>
      <c r="T184" s="17"/>
      <c r="U184" s="17"/>
      <c r="V184" s="17"/>
      <c r="W184" s="17"/>
    </row>
    <row r="185" spans="1:23" x14ac:dyDescent="0.35">
      <c r="A185" s="17"/>
      <c r="B185" s="96"/>
      <c r="C185" s="96"/>
      <c r="D185" s="81"/>
      <c r="E185" s="17"/>
      <c r="F185" s="17"/>
      <c r="G185" s="17"/>
      <c r="H185" s="17"/>
      <c r="I185" s="17"/>
      <c r="J185" s="17"/>
      <c r="K185" s="17"/>
      <c r="L185" s="17"/>
      <c r="M185" s="96"/>
      <c r="N185" s="96"/>
      <c r="O185" s="17"/>
      <c r="P185" s="17"/>
      <c r="Q185" s="17"/>
      <c r="R185" s="17"/>
      <c r="S185" s="17"/>
      <c r="T185" s="17"/>
      <c r="U185" s="17"/>
      <c r="V185" s="17"/>
      <c r="W185" s="17"/>
    </row>
    <row r="186" spans="1:23" x14ac:dyDescent="0.35">
      <c r="A186" s="17"/>
      <c r="B186" s="96"/>
      <c r="C186" s="96"/>
      <c r="D186" s="81"/>
      <c r="E186" s="17"/>
      <c r="F186" s="17"/>
      <c r="G186" s="17"/>
      <c r="H186" s="17"/>
      <c r="I186" s="17"/>
      <c r="J186" s="17"/>
      <c r="K186" s="17"/>
      <c r="L186" s="17"/>
      <c r="M186" s="96"/>
      <c r="N186" s="96"/>
      <c r="O186" s="17"/>
      <c r="P186" s="17"/>
      <c r="Q186" s="17"/>
      <c r="R186" s="17"/>
      <c r="S186" s="17"/>
      <c r="T186" s="17"/>
      <c r="U186" s="17"/>
      <c r="V186" s="17"/>
      <c r="W186" s="17"/>
    </row>
    <row r="187" spans="1:23" x14ac:dyDescent="0.35">
      <c r="A187" s="17"/>
      <c r="B187" s="96"/>
      <c r="C187" s="96"/>
      <c r="D187" s="81"/>
      <c r="E187" s="17"/>
      <c r="F187" s="17"/>
      <c r="G187" s="17"/>
      <c r="H187" s="17"/>
      <c r="I187" s="17"/>
      <c r="J187" s="17"/>
      <c r="K187" s="17"/>
      <c r="L187" s="17"/>
      <c r="M187" s="96"/>
      <c r="N187" s="96"/>
      <c r="O187" s="17"/>
      <c r="P187" s="17"/>
      <c r="Q187" s="17"/>
      <c r="R187" s="17"/>
      <c r="S187" s="17"/>
      <c r="T187" s="17"/>
      <c r="U187" s="17"/>
      <c r="V187" s="17"/>
      <c r="W187" s="17"/>
    </row>
    <row r="188" spans="1:23" x14ac:dyDescent="0.35">
      <c r="A188" s="17"/>
      <c r="B188" s="96"/>
      <c r="C188" s="96"/>
      <c r="D188" s="81"/>
      <c r="E188" s="17"/>
      <c r="F188" s="17"/>
      <c r="G188" s="17"/>
      <c r="H188" s="17"/>
      <c r="I188" s="17"/>
      <c r="J188" s="17"/>
      <c r="K188" s="17"/>
      <c r="L188" s="17"/>
      <c r="M188" s="96"/>
      <c r="N188" s="96"/>
      <c r="O188" s="17"/>
      <c r="P188" s="17"/>
      <c r="Q188" s="17"/>
      <c r="R188" s="17"/>
      <c r="S188" s="17"/>
      <c r="T188" s="17"/>
      <c r="U188" s="17"/>
      <c r="V188" s="17"/>
      <c r="W188" s="17"/>
    </row>
    <row r="189" spans="1:23" x14ac:dyDescent="0.35">
      <c r="A189" s="17"/>
      <c r="B189" s="96"/>
      <c r="C189" s="96"/>
      <c r="D189" s="81"/>
      <c r="E189" s="17"/>
      <c r="F189" s="17"/>
      <c r="G189" s="17"/>
      <c r="H189" s="17"/>
      <c r="I189" s="17"/>
      <c r="J189" s="17"/>
      <c r="K189" s="17"/>
      <c r="L189" s="17"/>
      <c r="M189" s="96"/>
      <c r="N189" s="96"/>
      <c r="O189" s="17"/>
      <c r="P189" s="17"/>
      <c r="Q189" s="17"/>
      <c r="R189" s="17"/>
      <c r="S189" s="17"/>
      <c r="T189" s="17"/>
      <c r="U189" s="17"/>
      <c r="V189" s="17"/>
      <c r="W189" s="17"/>
    </row>
    <row r="190" spans="1:23" x14ac:dyDescent="0.35">
      <c r="A190" s="17"/>
      <c r="B190" s="96"/>
      <c r="C190" s="96"/>
      <c r="D190" s="81"/>
      <c r="E190" s="17"/>
      <c r="F190" s="17"/>
      <c r="G190" s="17"/>
      <c r="H190" s="17"/>
      <c r="I190" s="17"/>
      <c r="J190" s="17"/>
      <c r="K190" s="17"/>
      <c r="L190" s="17"/>
      <c r="M190" s="96"/>
      <c r="N190" s="96"/>
      <c r="O190" s="17"/>
      <c r="P190" s="17"/>
      <c r="Q190" s="17"/>
      <c r="R190" s="17"/>
      <c r="S190" s="17"/>
      <c r="T190" s="17"/>
      <c r="U190" s="17"/>
      <c r="V190" s="17"/>
      <c r="W190" s="17"/>
    </row>
    <row r="191" spans="1:23" x14ac:dyDescent="0.35">
      <c r="A191" s="17"/>
      <c r="B191" s="96"/>
      <c r="C191" s="96"/>
      <c r="D191" s="81"/>
      <c r="E191" s="17"/>
      <c r="F191" s="17"/>
      <c r="G191" s="17"/>
      <c r="H191" s="17"/>
      <c r="I191" s="17"/>
      <c r="J191" s="17"/>
      <c r="K191" s="17"/>
      <c r="L191" s="17"/>
      <c r="M191" s="96"/>
      <c r="N191" s="96"/>
      <c r="O191" s="17"/>
      <c r="P191" s="17"/>
      <c r="Q191" s="17"/>
      <c r="R191" s="17"/>
      <c r="S191" s="17"/>
      <c r="T191" s="17"/>
      <c r="U191" s="17"/>
      <c r="V191" s="17"/>
      <c r="W191" s="17"/>
    </row>
    <row r="192" spans="1:23" x14ac:dyDescent="0.35">
      <c r="A192" s="17"/>
      <c r="B192" s="96"/>
      <c r="C192" s="96"/>
      <c r="D192" s="81"/>
      <c r="E192" s="17"/>
      <c r="F192" s="17"/>
      <c r="G192" s="17"/>
      <c r="H192" s="17"/>
      <c r="I192" s="17"/>
      <c r="J192" s="17"/>
      <c r="K192" s="17"/>
      <c r="L192" s="17"/>
      <c r="M192" s="96"/>
      <c r="N192" s="96"/>
      <c r="O192" s="17"/>
      <c r="P192" s="17"/>
      <c r="Q192" s="17"/>
      <c r="R192" s="17"/>
      <c r="S192" s="17"/>
      <c r="T192" s="17"/>
      <c r="U192" s="17"/>
      <c r="V192" s="17"/>
      <c r="W192" s="17"/>
    </row>
    <row r="193" spans="1:23" x14ac:dyDescent="0.35">
      <c r="A193" s="17"/>
      <c r="B193" s="96"/>
      <c r="C193" s="96"/>
      <c r="D193" s="81"/>
      <c r="E193" s="17"/>
      <c r="F193" s="17"/>
      <c r="G193" s="17"/>
      <c r="H193" s="17"/>
      <c r="I193" s="17"/>
      <c r="J193" s="17"/>
      <c r="K193" s="17"/>
      <c r="L193" s="17"/>
      <c r="M193" s="96"/>
      <c r="N193" s="96"/>
      <c r="O193" s="17"/>
      <c r="P193" s="17"/>
      <c r="Q193" s="17"/>
      <c r="R193" s="17"/>
      <c r="S193" s="17"/>
      <c r="T193" s="17"/>
      <c r="U193" s="17"/>
      <c r="V193" s="17"/>
      <c r="W193" s="17"/>
    </row>
    <row r="194" spans="1:23" x14ac:dyDescent="0.35">
      <c r="A194" s="17"/>
      <c r="B194" s="96"/>
      <c r="C194" s="96"/>
      <c r="D194" s="81"/>
      <c r="E194" s="17"/>
      <c r="F194" s="17"/>
      <c r="G194" s="17"/>
      <c r="H194" s="17"/>
      <c r="I194" s="17"/>
      <c r="J194" s="17"/>
      <c r="K194" s="17"/>
      <c r="L194" s="17"/>
      <c r="M194" s="96"/>
      <c r="N194" s="96"/>
      <c r="O194" s="17"/>
      <c r="P194" s="17"/>
      <c r="Q194" s="17"/>
      <c r="R194" s="17"/>
      <c r="S194" s="17"/>
      <c r="T194" s="17"/>
      <c r="U194" s="17"/>
      <c r="V194" s="17"/>
      <c r="W194" s="17"/>
    </row>
    <row r="195" spans="1:23" x14ac:dyDescent="0.35">
      <c r="A195" s="17"/>
      <c r="B195" s="96"/>
      <c r="C195" s="96"/>
      <c r="D195" s="81"/>
      <c r="E195" s="17"/>
      <c r="F195" s="17"/>
      <c r="G195" s="17"/>
      <c r="H195" s="17"/>
      <c r="I195" s="17"/>
      <c r="J195" s="17"/>
      <c r="K195" s="17"/>
      <c r="L195" s="17"/>
      <c r="M195" s="96"/>
      <c r="N195" s="96"/>
      <c r="O195" s="17"/>
      <c r="P195" s="17"/>
      <c r="Q195" s="17"/>
      <c r="R195" s="17"/>
      <c r="S195" s="17"/>
      <c r="T195" s="17"/>
      <c r="U195" s="17"/>
      <c r="V195" s="17"/>
      <c r="W195" s="17"/>
    </row>
    <row r="196" spans="1:23" x14ac:dyDescent="0.35">
      <c r="A196" s="17"/>
      <c r="B196" s="96"/>
      <c r="C196" s="96"/>
      <c r="D196" s="81"/>
      <c r="E196" s="17"/>
      <c r="F196" s="17"/>
      <c r="G196" s="17"/>
      <c r="H196" s="17"/>
      <c r="I196" s="17"/>
      <c r="J196" s="17"/>
      <c r="K196" s="17"/>
      <c r="L196" s="17"/>
      <c r="M196" s="96"/>
      <c r="N196" s="96"/>
      <c r="O196" s="17"/>
      <c r="P196" s="17"/>
      <c r="Q196" s="17"/>
      <c r="R196" s="17"/>
      <c r="S196" s="17"/>
      <c r="T196" s="17"/>
      <c r="U196" s="17"/>
      <c r="V196" s="17"/>
      <c r="W196" s="17"/>
    </row>
    <row r="197" spans="1:23" x14ac:dyDescent="0.35">
      <c r="A197" s="17"/>
      <c r="B197" s="96"/>
      <c r="C197" s="96"/>
      <c r="D197" s="81"/>
      <c r="E197" s="17"/>
      <c r="F197" s="17"/>
      <c r="G197" s="17"/>
      <c r="H197" s="17"/>
      <c r="I197" s="17"/>
      <c r="J197" s="17"/>
      <c r="K197" s="17"/>
      <c r="L197" s="17"/>
      <c r="M197" s="96"/>
      <c r="N197" s="96"/>
      <c r="O197" s="17"/>
      <c r="P197" s="17"/>
      <c r="Q197" s="17"/>
      <c r="R197" s="17"/>
      <c r="S197" s="17"/>
      <c r="T197" s="17"/>
      <c r="U197" s="17"/>
      <c r="V197" s="17"/>
      <c r="W197" s="17"/>
    </row>
    <row r="198" spans="1:23" x14ac:dyDescent="0.35">
      <c r="A198" s="17"/>
      <c r="B198" s="96"/>
      <c r="C198" s="96"/>
      <c r="D198" s="81"/>
      <c r="E198" s="17"/>
      <c r="F198" s="17"/>
      <c r="G198" s="17"/>
      <c r="H198" s="17"/>
      <c r="I198" s="17"/>
      <c r="J198" s="17"/>
      <c r="K198" s="17"/>
      <c r="L198" s="17"/>
      <c r="M198" s="96"/>
      <c r="N198" s="96"/>
      <c r="O198" s="17"/>
      <c r="P198" s="17"/>
      <c r="Q198" s="17"/>
      <c r="R198" s="17"/>
      <c r="S198" s="17"/>
      <c r="T198" s="17"/>
      <c r="U198" s="17"/>
      <c r="V198" s="17"/>
      <c r="W198" s="17"/>
    </row>
    <row r="199" spans="1:23" x14ac:dyDescent="0.35">
      <c r="A199" s="17"/>
      <c r="B199" s="96"/>
      <c r="C199" s="96"/>
      <c r="D199" s="81"/>
      <c r="E199" s="17"/>
      <c r="F199" s="17"/>
      <c r="G199" s="17"/>
      <c r="H199" s="17"/>
      <c r="I199" s="17"/>
      <c r="J199" s="17"/>
      <c r="K199" s="17"/>
      <c r="L199" s="17"/>
      <c r="M199" s="96"/>
      <c r="N199" s="96"/>
      <c r="O199" s="17"/>
      <c r="P199" s="17"/>
      <c r="Q199" s="17"/>
      <c r="R199" s="17"/>
      <c r="S199" s="17"/>
      <c r="T199" s="17"/>
      <c r="U199" s="17"/>
      <c r="V199" s="17"/>
      <c r="W199" s="17"/>
    </row>
    <row r="200" spans="1:23" x14ac:dyDescent="0.35">
      <c r="A200" s="17"/>
      <c r="B200" s="96"/>
      <c r="C200" s="96"/>
      <c r="D200" s="81"/>
      <c r="E200" s="17"/>
      <c r="F200" s="17"/>
      <c r="G200" s="17"/>
      <c r="H200" s="17"/>
      <c r="I200" s="17"/>
      <c r="J200" s="17"/>
      <c r="K200" s="17"/>
      <c r="L200" s="17"/>
      <c r="M200" s="96"/>
      <c r="N200" s="96"/>
      <c r="O200" s="17"/>
      <c r="P200" s="17"/>
      <c r="Q200" s="17"/>
      <c r="R200" s="17"/>
      <c r="S200" s="17"/>
      <c r="T200" s="17"/>
      <c r="U200" s="17"/>
      <c r="V200" s="17"/>
      <c r="W200" s="17"/>
    </row>
    <row r="201" spans="1:23" x14ac:dyDescent="0.35">
      <c r="A201" s="17"/>
      <c r="B201" s="96"/>
      <c r="C201" s="96"/>
      <c r="D201" s="81"/>
      <c r="E201" s="17"/>
      <c r="F201" s="17"/>
      <c r="G201" s="17"/>
      <c r="H201" s="17"/>
      <c r="I201" s="17"/>
      <c r="J201" s="17"/>
      <c r="K201" s="17"/>
      <c r="L201" s="17"/>
      <c r="M201" s="96"/>
      <c r="N201" s="96"/>
      <c r="O201" s="17"/>
      <c r="P201" s="17"/>
      <c r="Q201" s="17"/>
      <c r="R201" s="17"/>
      <c r="S201" s="17"/>
      <c r="T201" s="17"/>
      <c r="U201" s="17"/>
      <c r="V201" s="17"/>
      <c r="W201" s="17"/>
    </row>
    <row r="202" spans="1:23" x14ac:dyDescent="0.35">
      <c r="A202" s="17"/>
      <c r="B202" s="96"/>
      <c r="C202" s="96"/>
      <c r="D202" s="81"/>
      <c r="E202" s="17"/>
      <c r="F202" s="17"/>
      <c r="G202" s="17"/>
      <c r="H202" s="17"/>
      <c r="I202" s="17"/>
      <c r="J202" s="17"/>
      <c r="K202" s="17"/>
      <c r="L202" s="17"/>
      <c r="M202" s="96"/>
      <c r="N202" s="96"/>
      <c r="O202" s="17"/>
      <c r="P202" s="17"/>
      <c r="Q202" s="17"/>
      <c r="R202" s="17"/>
      <c r="S202" s="17"/>
      <c r="T202" s="17"/>
      <c r="U202" s="17"/>
      <c r="V202" s="17"/>
      <c r="W202" s="17"/>
    </row>
    <row r="203" spans="1:23" x14ac:dyDescent="0.35">
      <c r="A203" s="17"/>
      <c r="B203" s="96"/>
      <c r="C203" s="96"/>
      <c r="D203" s="81"/>
      <c r="E203" s="17"/>
      <c r="F203" s="17"/>
      <c r="G203" s="17"/>
      <c r="H203" s="17"/>
      <c r="I203" s="17"/>
      <c r="J203" s="17"/>
      <c r="K203" s="17"/>
      <c r="L203" s="17"/>
      <c r="M203" s="96"/>
      <c r="N203" s="96"/>
      <c r="O203" s="17"/>
      <c r="P203" s="17"/>
      <c r="Q203" s="17"/>
      <c r="R203" s="17"/>
      <c r="S203" s="17"/>
      <c r="T203" s="17"/>
      <c r="U203" s="17"/>
      <c r="V203" s="17"/>
      <c r="W203" s="17"/>
    </row>
    <row r="204" spans="1:23" x14ac:dyDescent="0.35">
      <c r="A204" s="17"/>
      <c r="B204" s="96"/>
      <c r="C204" s="96"/>
      <c r="D204" s="81"/>
      <c r="E204" s="17"/>
      <c r="F204" s="17"/>
      <c r="G204" s="17"/>
      <c r="H204" s="17"/>
      <c r="I204" s="17"/>
      <c r="J204" s="17"/>
      <c r="K204" s="17"/>
      <c r="L204" s="17"/>
      <c r="M204" s="96"/>
      <c r="N204" s="96"/>
      <c r="O204" s="17"/>
      <c r="P204" s="17"/>
      <c r="Q204" s="17"/>
      <c r="R204" s="17"/>
      <c r="S204" s="17"/>
      <c r="T204" s="17"/>
      <c r="U204" s="17"/>
      <c r="V204" s="17"/>
      <c r="W204" s="17"/>
    </row>
    <row r="205" spans="1:23" x14ac:dyDescent="0.35">
      <c r="A205" s="17"/>
      <c r="B205" s="96"/>
      <c r="C205" s="96"/>
      <c r="D205" s="81"/>
      <c r="E205" s="17"/>
      <c r="F205" s="17"/>
      <c r="G205" s="17"/>
      <c r="H205" s="17"/>
      <c r="I205" s="17"/>
      <c r="J205" s="17"/>
      <c r="K205" s="17"/>
      <c r="L205" s="17"/>
      <c r="M205" s="96"/>
      <c r="N205" s="96"/>
      <c r="O205" s="17"/>
      <c r="P205" s="17"/>
      <c r="Q205" s="17"/>
      <c r="R205" s="17"/>
      <c r="S205" s="17"/>
      <c r="T205" s="17"/>
      <c r="U205" s="17"/>
      <c r="V205" s="17"/>
      <c r="W205" s="17"/>
    </row>
    <row r="206" spans="1:23" x14ac:dyDescent="0.35">
      <c r="A206" s="17"/>
      <c r="B206" s="96"/>
      <c r="C206" s="96"/>
      <c r="D206" s="81"/>
      <c r="E206" s="17"/>
      <c r="F206" s="17"/>
      <c r="G206" s="17"/>
      <c r="H206" s="17"/>
      <c r="I206" s="17"/>
      <c r="J206" s="17"/>
      <c r="K206" s="17"/>
      <c r="L206" s="17"/>
      <c r="M206" s="96"/>
      <c r="N206" s="96"/>
      <c r="O206" s="17"/>
      <c r="P206" s="17"/>
      <c r="Q206" s="17"/>
      <c r="R206" s="17"/>
      <c r="S206" s="17"/>
      <c r="T206" s="17"/>
      <c r="U206" s="17"/>
      <c r="V206" s="17"/>
      <c r="W206" s="17"/>
    </row>
    <row r="207" spans="1:23" x14ac:dyDescent="0.35">
      <c r="A207" s="17"/>
      <c r="B207" s="96"/>
      <c r="C207" s="96"/>
      <c r="D207" s="81"/>
      <c r="E207" s="17"/>
      <c r="F207" s="17"/>
      <c r="G207" s="17"/>
      <c r="H207" s="17"/>
      <c r="I207" s="17"/>
      <c r="J207" s="17"/>
      <c r="K207" s="17"/>
      <c r="L207" s="17"/>
      <c r="M207" s="96"/>
      <c r="N207" s="96"/>
      <c r="O207" s="17"/>
      <c r="P207" s="17"/>
      <c r="Q207" s="17"/>
      <c r="R207" s="17"/>
      <c r="S207" s="17"/>
      <c r="T207" s="17"/>
      <c r="U207" s="17"/>
      <c r="V207" s="17"/>
      <c r="W207" s="17"/>
    </row>
    <row r="208" spans="1:23" x14ac:dyDescent="0.35">
      <c r="A208" s="17"/>
      <c r="B208" s="96"/>
      <c r="C208" s="96"/>
      <c r="D208" s="81"/>
      <c r="E208" s="17"/>
      <c r="F208" s="17"/>
      <c r="G208" s="17"/>
      <c r="H208" s="17"/>
      <c r="I208" s="17"/>
      <c r="J208" s="17"/>
      <c r="K208" s="17"/>
      <c r="L208" s="17"/>
      <c r="M208" s="96"/>
      <c r="N208" s="96"/>
      <c r="O208" s="17"/>
      <c r="P208" s="17"/>
      <c r="Q208" s="17"/>
      <c r="R208" s="17"/>
      <c r="S208" s="17"/>
      <c r="T208" s="17"/>
      <c r="U208" s="17"/>
      <c r="V208" s="17"/>
      <c r="W208" s="17"/>
    </row>
    <row r="209" spans="1:23" x14ac:dyDescent="0.35">
      <c r="A209" s="17"/>
      <c r="B209" s="96"/>
      <c r="C209" s="96"/>
      <c r="D209" s="81"/>
      <c r="E209" s="17"/>
      <c r="F209" s="17"/>
      <c r="G209" s="17"/>
      <c r="H209" s="17"/>
      <c r="I209" s="17"/>
      <c r="J209" s="17"/>
      <c r="K209" s="17"/>
      <c r="L209" s="17"/>
      <c r="M209" s="96"/>
      <c r="N209" s="96"/>
      <c r="O209" s="17"/>
      <c r="P209" s="17"/>
      <c r="Q209" s="17"/>
      <c r="R209" s="17"/>
      <c r="S209" s="17"/>
      <c r="T209" s="17"/>
      <c r="U209" s="17"/>
      <c r="V209" s="17"/>
      <c r="W209" s="17"/>
    </row>
    <row r="210" spans="1:23" x14ac:dyDescent="0.35">
      <c r="A210" s="17"/>
      <c r="B210" s="96"/>
      <c r="C210" s="96"/>
      <c r="D210" s="81"/>
      <c r="E210" s="17"/>
      <c r="F210" s="17"/>
      <c r="G210" s="17"/>
      <c r="H210" s="17"/>
      <c r="I210" s="17"/>
      <c r="J210" s="17"/>
      <c r="K210" s="17"/>
      <c r="L210" s="17"/>
      <c r="M210" s="96"/>
      <c r="N210" s="96"/>
      <c r="O210" s="17"/>
      <c r="P210" s="17"/>
      <c r="Q210" s="17"/>
      <c r="R210" s="17"/>
      <c r="S210" s="17"/>
      <c r="T210" s="17"/>
      <c r="U210" s="17"/>
      <c r="V210" s="17"/>
      <c r="W210" s="17"/>
    </row>
    <row r="211" spans="1:23" x14ac:dyDescent="0.35">
      <c r="A211" s="17"/>
      <c r="B211" s="96"/>
      <c r="C211" s="96"/>
      <c r="D211" s="81"/>
      <c r="E211" s="17"/>
      <c r="F211" s="17"/>
      <c r="G211" s="17"/>
      <c r="H211" s="17"/>
      <c r="I211" s="17"/>
      <c r="J211" s="17"/>
      <c r="K211" s="17"/>
      <c r="L211" s="17"/>
      <c r="M211" s="96"/>
      <c r="N211" s="96"/>
      <c r="O211" s="17"/>
      <c r="P211" s="17"/>
      <c r="Q211" s="17"/>
      <c r="R211" s="17"/>
      <c r="S211" s="17"/>
      <c r="T211" s="17"/>
      <c r="U211" s="17"/>
      <c r="V211" s="17"/>
      <c r="W211" s="17"/>
    </row>
    <row r="212" spans="1:23" x14ac:dyDescent="0.35">
      <c r="A212" s="17"/>
      <c r="B212" s="96"/>
      <c r="C212" s="96"/>
      <c r="D212" s="81"/>
      <c r="E212" s="17"/>
      <c r="F212" s="17"/>
      <c r="G212" s="17"/>
      <c r="H212" s="17"/>
      <c r="I212" s="17"/>
      <c r="J212" s="17"/>
      <c r="K212" s="17"/>
      <c r="L212" s="17"/>
      <c r="M212" s="96"/>
      <c r="N212" s="96"/>
      <c r="O212" s="17"/>
      <c r="P212" s="17"/>
      <c r="Q212" s="17"/>
      <c r="R212" s="17"/>
      <c r="S212" s="17"/>
      <c r="T212" s="17"/>
      <c r="U212" s="17"/>
      <c r="V212" s="17"/>
      <c r="W212" s="17"/>
    </row>
    <row r="213" spans="1:23" x14ac:dyDescent="0.35">
      <c r="A213" s="17"/>
      <c r="B213" s="96"/>
      <c r="C213" s="96"/>
      <c r="D213" s="81"/>
      <c r="E213" s="17"/>
      <c r="F213" s="17"/>
      <c r="G213" s="17"/>
      <c r="H213" s="17"/>
      <c r="I213" s="17"/>
      <c r="J213" s="17"/>
      <c r="K213" s="17"/>
      <c r="L213" s="17"/>
      <c r="M213" s="96"/>
      <c r="N213" s="96"/>
      <c r="O213" s="17"/>
      <c r="P213" s="17"/>
      <c r="Q213" s="17"/>
      <c r="R213" s="17"/>
      <c r="S213" s="17"/>
      <c r="T213" s="17"/>
      <c r="U213" s="17"/>
      <c r="V213" s="17"/>
      <c r="W213" s="17"/>
    </row>
    <row r="214" spans="1:23" x14ac:dyDescent="0.35">
      <c r="A214" s="17"/>
      <c r="B214" s="96"/>
      <c r="C214" s="96"/>
      <c r="D214" s="81"/>
      <c r="E214" s="17"/>
      <c r="F214" s="17"/>
      <c r="G214" s="17"/>
      <c r="H214" s="17"/>
      <c r="I214" s="17"/>
      <c r="J214" s="17"/>
      <c r="K214" s="17"/>
      <c r="L214" s="17"/>
      <c r="M214" s="96"/>
      <c r="N214" s="96"/>
      <c r="O214" s="17"/>
      <c r="P214" s="17"/>
      <c r="Q214" s="17"/>
      <c r="R214" s="17"/>
      <c r="S214" s="17"/>
      <c r="T214" s="17"/>
      <c r="U214" s="17"/>
      <c r="V214" s="17"/>
      <c r="W214" s="17"/>
    </row>
    <row r="215" spans="1:23" x14ac:dyDescent="0.35">
      <c r="A215" s="17"/>
      <c r="B215" s="96"/>
      <c r="C215" s="96"/>
      <c r="D215" s="81"/>
      <c r="E215" s="17"/>
      <c r="F215" s="17"/>
      <c r="G215" s="17"/>
      <c r="H215" s="17"/>
      <c r="I215" s="17"/>
      <c r="J215" s="17"/>
      <c r="K215" s="17"/>
      <c r="L215" s="17"/>
      <c r="M215" s="96"/>
      <c r="N215" s="96"/>
      <c r="O215" s="17"/>
      <c r="P215" s="17"/>
      <c r="Q215" s="17"/>
      <c r="R215" s="17"/>
      <c r="S215" s="17"/>
      <c r="T215" s="17"/>
      <c r="U215" s="17"/>
      <c r="V215" s="17"/>
      <c r="W215" s="17"/>
    </row>
    <row r="216" spans="1:23" x14ac:dyDescent="0.35">
      <c r="A216" s="17"/>
      <c r="B216" s="96"/>
      <c r="C216" s="96"/>
      <c r="D216" s="81"/>
      <c r="E216" s="17"/>
      <c r="F216" s="17"/>
      <c r="G216" s="17"/>
      <c r="H216" s="17"/>
      <c r="I216" s="17"/>
      <c r="J216" s="17"/>
      <c r="K216" s="17"/>
      <c r="L216" s="17"/>
      <c r="M216" s="96"/>
      <c r="N216" s="96"/>
      <c r="O216" s="17"/>
      <c r="P216" s="17"/>
      <c r="Q216" s="17"/>
      <c r="R216" s="17"/>
      <c r="S216" s="17"/>
      <c r="T216" s="17"/>
      <c r="U216" s="17"/>
      <c r="V216" s="17"/>
      <c r="W216" s="17"/>
    </row>
    <row r="217" spans="1:23" x14ac:dyDescent="0.35">
      <c r="A217" s="17"/>
      <c r="B217" s="96"/>
      <c r="C217" s="96"/>
      <c r="D217" s="81"/>
      <c r="E217" s="17"/>
      <c r="F217" s="17"/>
      <c r="G217" s="17"/>
      <c r="H217" s="17"/>
      <c r="I217" s="17"/>
      <c r="J217" s="17"/>
      <c r="K217" s="17"/>
      <c r="L217" s="17"/>
      <c r="M217" s="96"/>
      <c r="N217" s="96"/>
      <c r="O217" s="17"/>
      <c r="P217" s="17"/>
      <c r="Q217" s="17"/>
      <c r="R217" s="17"/>
      <c r="S217" s="17"/>
      <c r="T217" s="17"/>
      <c r="U217" s="17"/>
      <c r="V217" s="17"/>
      <c r="W217" s="17"/>
    </row>
    <row r="218" spans="1:23" x14ac:dyDescent="0.35">
      <c r="A218" s="17"/>
      <c r="B218" s="96"/>
      <c r="C218" s="96"/>
      <c r="D218" s="81"/>
      <c r="E218" s="17"/>
      <c r="F218" s="17"/>
      <c r="G218" s="17"/>
      <c r="H218" s="17"/>
      <c r="I218" s="17"/>
      <c r="J218" s="17"/>
      <c r="K218" s="17"/>
      <c r="L218" s="17"/>
      <c r="M218" s="96"/>
      <c r="N218" s="96"/>
      <c r="O218" s="17"/>
      <c r="P218" s="17"/>
      <c r="Q218" s="17"/>
      <c r="R218" s="17"/>
      <c r="S218" s="17"/>
      <c r="T218" s="17"/>
      <c r="U218" s="17"/>
      <c r="V218" s="17"/>
      <c r="W218" s="17"/>
    </row>
    <row r="219" spans="1:23" x14ac:dyDescent="0.35">
      <c r="A219" s="17"/>
      <c r="B219" s="96"/>
      <c r="C219" s="96"/>
      <c r="D219" s="81"/>
      <c r="E219" s="17"/>
      <c r="F219" s="17"/>
      <c r="G219" s="17"/>
      <c r="H219" s="17"/>
      <c r="I219" s="17"/>
      <c r="J219" s="17"/>
      <c r="K219" s="17"/>
      <c r="L219" s="17"/>
      <c r="M219" s="96"/>
      <c r="N219" s="96"/>
      <c r="O219" s="17"/>
      <c r="P219" s="17"/>
      <c r="Q219" s="17"/>
      <c r="R219" s="17"/>
      <c r="S219" s="17"/>
      <c r="T219" s="17"/>
      <c r="U219" s="17"/>
      <c r="V219" s="17"/>
      <c r="W219" s="17"/>
    </row>
    <row r="220" spans="1:23" x14ac:dyDescent="0.35">
      <c r="A220" s="17"/>
      <c r="B220" s="96"/>
      <c r="C220" s="96"/>
      <c r="D220" s="81"/>
      <c r="E220" s="17"/>
      <c r="F220" s="17"/>
      <c r="G220" s="17"/>
      <c r="H220" s="17"/>
      <c r="I220" s="17"/>
      <c r="J220" s="17"/>
      <c r="K220" s="17"/>
      <c r="L220" s="17"/>
      <c r="M220" s="96"/>
      <c r="N220" s="96"/>
      <c r="O220" s="17"/>
      <c r="P220" s="17"/>
      <c r="Q220" s="17"/>
      <c r="R220" s="17"/>
      <c r="S220" s="17"/>
      <c r="T220" s="17"/>
      <c r="U220" s="17"/>
      <c r="V220" s="17"/>
      <c r="W220" s="17"/>
    </row>
    <row r="221" spans="1:23" x14ac:dyDescent="0.35">
      <c r="A221" s="17"/>
      <c r="B221" s="96"/>
      <c r="C221" s="96"/>
      <c r="D221" s="81"/>
      <c r="E221" s="17"/>
      <c r="F221" s="17"/>
      <c r="G221" s="17"/>
      <c r="H221" s="17"/>
      <c r="I221" s="17"/>
      <c r="J221" s="17"/>
      <c r="K221" s="17"/>
      <c r="L221" s="17"/>
      <c r="M221" s="96"/>
      <c r="N221" s="96"/>
      <c r="O221" s="17"/>
      <c r="P221" s="17"/>
      <c r="Q221" s="17"/>
      <c r="R221" s="17"/>
      <c r="S221" s="17"/>
      <c r="T221" s="17"/>
      <c r="U221" s="17"/>
      <c r="V221" s="17"/>
      <c r="W221" s="17"/>
    </row>
    <row r="222" spans="1:23" x14ac:dyDescent="0.35">
      <c r="A222" s="17"/>
      <c r="B222" s="96"/>
      <c r="C222" s="96"/>
      <c r="D222" s="81"/>
      <c r="E222" s="17"/>
      <c r="F222" s="17"/>
      <c r="G222" s="17"/>
      <c r="H222" s="17"/>
      <c r="I222" s="17"/>
      <c r="J222" s="17"/>
      <c r="K222" s="17"/>
      <c r="L222" s="17"/>
      <c r="M222" s="96"/>
      <c r="N222" s="96"/>
      <c r="O222" s="17"/>
      <c r="P222" s="17"/>
      <c r="Q222" s="17"/>
      <c r="R222" s="17"/>
      <c r="S222" s="17"/>
      <c r="T222" s="17"/>
      <c r="U222" s="17"/>
      <c r="V222" s="17"/>
      <c r="W222" s="17"/>
    </row>
    <row r="223" spans="1:23" x14ac:dyDescent="0.35">
      <c r="A223" s="17"/>
      <c r="B223" s="96"/>
      <c r="C223" s="96"/>
      <c r="D223" s="81"/>
      <c r="E223" s="17"/>
      <c r="F223" s="17"/>
      <c r="G223" s="17"/>
      <c r="H223" s="17"/>
      <c r="I223" s="17"/>
      <c r="J223" s="17"/>
      <c r="K223" s="17"/>
      <c r="L223" s="17"/>
      <c r="M223" s="96"/>
      <c r="N223" s="96"/>
      <c r="O223" s="17"/>
      <c r="P223" s="17"/>
      <c r="Q223" s="17"/>
      <c r="R223" s="17"/>
      <c r="S223" s="17"/>
      <c r="T223" s="17"/>
      <c r="U223" s="17"/>
      <c r="V223" s="17"/>
      <c r="W223" s="17"/>
    </row>
    <row r="224" spans="1:23" x14ac:dyDescent="0.35">
      <c r="A224" s="17"/>
      <c r="B224" s="96"/>
      <c r="C224" s="96"/>
      <c r="D224" s="81"/>
      <c r="E224" s="17"/>
      <c r="F224" s="17"/>
      <c r="G224" s="17"/>
      <c r="H224" s="17"/>
      <c r="I224" s="17"/>
      <c r="J224" s="17"/>
      <c r="K224" s="17"/>
      <c r="L224" s="17"/>
      <c r="M224" s="96"/>
      <c r="N224" s="96"/>
      <c r="O224" s="17"/>
      <c r="P224" s="17"/>
      <c r="Q224" s="17"/>
      <c r="R224" s="17"/>
      <c r="S224" s="17"/>
      <c r="T224" s="17"/>
      <c r="U224" s="17"/>
      <c r="V224" s="17"/>
      <c r="W224" s="17"/>
    </row>
    <row r="225" spans="1:23" x14ac:dyDescent="0.35">
      <c r="A225" s="17"/>
      <c r="B225" s="96"/>
      <c r="C225" s="96"/>
      <c r="D225" s="81"/>
      <c r="E225" s="17"/>
      <c r="F225" s="17"/>
      <c r="G225" s="17"/>
      <c r="H225" s="17"/>
      <c r="I225" s="17"/>
      <c r="J225" s="17"/>
      <c r="K225" s="17"/>
      <c r="L225" s="17"/>
      <c r="M225" s="96"/>
      <c r="N225" s="96"/>
      <c r="O225" s="17"/>
      <c r="P225" s="17"/>
      <c r="Q225" s="17"/>
      <c r="R225" s="17"/>
      <c r="S225" s="17"/>
      <c r="T225" s="17"/>
      <c r="U225" s="17"/>
      <c r="V225" s="17"/>
      <c r="W225" s="17"/>
    </row>
    <row r="226" spans="1:23" x14ac:dyDescent="0.35">
      <c r="A226" s="17"/>
      <c r="B226" s="96"/>
      <c r="C226" s="96"/>
      <c r="D226" s="81"/>
      <c r="E226" s="17"/>
      <c r="F226" s="17"/>
      <c r="G226" s="17"/>
      <c r="H226" s="17"/>
      <c r="I226" s="17"/>
      <c r="J226" s="17"/>
      <c r="K226" s="17"/>
      <c r="L226" s="17"/>
      <c r="M226" s="96"/>
      <c r="N226" s="96"/>
      <c r="O226" s="17"/>
      <c r="P226" s="17"/>
      <c r="Q226" s="17"/>
      <c r="R226" s="17"/>
      <c r="S226" s="17"/>
      <c r="T226" s="17"/>
      <c r="U226" s="17"/>
      <c r="V226" s="17"/>
      <c r="W226" s="17"/>
    </row>
    <row r="227" spans="1:23" x14ac:dyDescent="0.35">
      <c r="A227" s="17"/>
      <c r="B227" s="96"/>
      <c r="C227" s="96"/>
      <c r="D227" s="81"/>
      <c r="E227" s="17"/>
      <c r="F227" s="17"/>
      <c r="G227" s="17"/>
      <c r="H227" s="17"/>
      <c r="I227" s="17"/>
      <c r="J227" s="17"/>
      <c r="K227" s="17"/>
      <c r="L227" s="17"/>
      <c r="M227" s="96"/>
      <c r="N227" s="96"/>
      <c r="O227" s="17"/>
      <c r="P227" s="17"/>
      <c r="Q227" s="17"/>
      <c r="R227" s="17"/>
      <c r="S227" s="17"/>
      <c r="T227" s="17"/>
      <c r="U227" s="17"/>
      <c r="V227" s="17"/>
      <c r="W227" s="17"/>
    </row>
    <row r="228" spans="1:23" x14ac:dyDescent="0.35">
      <c r="A228" s="17"/>
      <c r="B228" s="96"/>
      <c r="C228" s="96"/>
      <c r="D228" s="81"/>
      <c r="E228" s="17"/>
      <c r="F228" s="17"/>
      <c r="G228" s="17"/>
      <c r="H228" s="17"/>
      <c r="I228" s="17"/>
      <c r="J228" s="17"/>
      <c r="K228" s="17"/>
      <c r="L228" s="17"/>
      <c r="M228" s="96"/>
      <c r="N228" s="96"/>
      <c r="O228" s="17"/>
      <c r="P228" s="17"/>
      <c r="Q228" s="17"/>
      <c r="R228" s="17"/>
      <c r="S228" s="17"/>
      <c r="T228" s="17"/>
      <c r="U228" s="17"/>
      <c r="V228" s="17"/>
      <c r="W228" s="17"/>
    </row>
    <row r="229" spans="1:23" x14ac:dyDescent="0.35">
      <c r="A229" s="17"/>
      <c r="B229" s="96"/>
      <c r="C229" s="96"/>
      <c r="D229" s="81"/>
      <c r="E229" s="17"/>
      <c r="F229" s="17"/>
      <c r="G229" s="17"/>
      <c r="H229" s="17"/>
      <c r="I229" s="17"/>
      <c r="J229" s="17"/>
      <c r="K229" s="17"/>
      <c r="L229" s="17"/>
      <c r="M229" s="96"/>
      <c r="N229" s="96"/>
      <c r="O229" s="17"/>
      <c r="P229" s="17"/>
      <c r="Q229" s="17"/>
      <c r="R229" s="17"/>
      <c r="S229" s="17"/>
      <c r="T229" s="17"/>
      <c r="U229" s="17"/>
      <c r="V229" s="17"/>
      <c r="W229" s="17"/>
    </row>
    <row r="230" spans="1:23" x14ac:dyDescent="0.35">
      <c r="A230" s="17"/>
      <c r="B230" s="96"/>
      <c r="C230" s="96"/>
      <c r="D230" s="81"/>
      <c r="E230" s="17"/>
      <c r="F230" s="17"/>
      <c r="G230" s="17"/>
      <c r="H230" s="17"/>
      <c r="I230" s="17"/>
      <c r="J230" s="17"/>
      <c r="K230" s="17"/>
      <c r="L230" s="17"/>
      <c r="M230" s="96"/>
      <c r="N230" s="96"/>
      <c r="O230" s="17"/>
      <c r="P230" s="17"/>
      <c r="Q230" s="17"/>
      <c r="R230" s="17"/>
      <c r="S230" s="17"/>
      <c r="T230" s="17"/>
      <c r="U230" s="17"/>
      <c r="V230" s="17"/>
      <c r="W230" s="17"/>
    </row>
    <row r="231" spans="1:23" x14ac:dyDescent="0.35">
      <c r="A231" s="17"/>
      <c r="B231" s="96"/>
      <c r="C231" s="96"/>
      <c r="D231" s="81"/>
      <c r="E231" s="17"/>
      <c r="F231" s="17"/>
      <c r="G231" s="17"/>
      <c r="H231" s="17"/>
      <c r="I231" s="17"/>
      <c r="J231" s="17"/>
      <c r="K231" s="17"/>
      <c r="L231" s="17"/>
      <c r="M231" s="96"/>
      <c r="N231" s="96"/>
      <c r="O231" s="17"/>
      <c r="P231" s="17"/>
      <c r="Q231" s="17"/>
      <c r="R231" s="17"/>
      <c r="S231" s="17"/>
      <c r="T231" s="17"/>
      <c r="U231" s="17"/>
      <c r="V231" s="17"/>
      <c r="W231" s="17"/>
    </row>
    <row r="232" spans="1:23" x14ac:dyDescent="0.35">
      <c r="A232" s="17"/>
      <c r="B232" s="96"/>
      <c r="C232" s="96"/>
      <c r="D232" s="81"/>
      <c r="E232" s="17"/>
      <c r="F232" s="17"/>
      <c r="G232" s="17"/>
      <c r="H232" s="17"/>
      <c r="I232" s="17"/>
      <c r="J232" s="17"/>
      <c r="K232" s="17"/>
      <c r="L232" s="17"/>
      <c r="M232" s="96"/>
      <c r="N232" s="96"/>
      <c r="O232" s="17"/>
      <c r="P232" s="17"/>
      <c r="Q232" s="17"/>
      <c r="R232" s="17"/>
      <c r="S232" s="17"/>
      <c r="T232" s="17"/>
      <c r="U232" s="17"/>
      <c r="V232" s="17"/>
      <c r="W232" s="17"/>
    </row>
    <row r="233" spans="1:23" x14ac:dyDescent="0.35">
      <c r="A233" s="17"/>
      <c r="B233" s="96"/>
      <c r="C233" s="96"/>
      <c r="D233" s="81"/>
      <c r="E233" s="17"/>
      <c r="F233" s="17"/>
      <c r="G233" s="17"/>
      <c r="H233" s="17"/>
      <c r="I233" s="17"/>
      <c r="J233" s="17"/>
      <c r="K233" s="17"/>
      <c r="L233" s="17"/>
      <c r="M233" s="96"/>
      <c r="N233" s="96"/>
      <c r="O233" s="17"/>
      <c r="P233" s="17"/>
      <c r="Q233" s="17"/>
      <c r="R233" s="17"/>
      <c r="S233" s="17"/>
      <c r="T233" s="17"/>
      <c r="U233" s="17"/>
      <c r="V233" s="17"/>
      <c r="W233" s="17"/>
    </row>
    <row r="234" spans="1:23" x14ac:dyDescent="0.35">
      <c r="A234" s="17"/>
      <c r="B234" s="96"/>
      <c r="C234" s="96"/>
      <c r="D234" s="81"/>
      <c r="E234" s="17"/>
      <c r="F234" s="17"/>
      <c r="G234" s="17"/>
      <c r="H234" s="17"/>
      <c r="I234" s="17"/>
      <c r="J234" s="17"/>
      <c r="K234" s="17"/>
      <c r="L234" s="17"/>
      <c r="M234" s="96"/>
      <c r="N234" s="96"/>
      <c r="O234" s="17"/>
      <c r="P234" s="17"/>
      <c r="Q234" s="17"/>
      <c r="R234" s="17"/>
      <c r="S234" s="17"/>
      <c r="T234" s="17"/>
      <c r="U234" s="17"/>
      <c r="V234" s="17"/>
      <c r="W234" s="17"/>
    </row>
    <row r="235" spans="1:23" x14ac:dyDescent="0.35">
      <c r="A235" s="17"/>
      <c r="B235" s="96"/>
      <c r="C235" s="96"/>
      <c r="D235" s="81"/>
      <c r="E235" s="17"/>
      <c r="F235" s="17"/>
      <c r="G235" s="17"/>
      <c r="H235" s="17"/>
      <c r="I235" s="17"/>
      <c r="J235" s="17"/>
      <c r="K235" s="17"/>
      <c r="L235" s="17"/>
      <c r="M235" s="96"/>
      <c r="N235" s="96"/>
      <c r="O235" s="17"/>
      <c r="P235" s="17"/>
      <c r="Q235" s="17"/>
      <c r="R235" s="17"/>
      <c r="S235" s="17"/>
      <c r="T235" s="17"/>
      <c r="U235" s="17"/>
      <c r="V235" s="17"/>
      <c r="W235" s="17"/>
    </row>
    <row r="236" spans="1:23" x14ac:dyDescent="0.35">
      <c r="A236" s="17"/>
      <c r="B236" s="96"/>
      <c r="C236" s="96"/>
      <c r="D236" s="81"/>
      <c r="E236" s="17"/>
      <c r="F236" s="17"/>
      <c r="G236" s="17"/>
      <c r="H236" s="17"/>
      <c r="I236" s="17"/>
      <c r="J236" s="17"/>
      <c r="K236" s="17"/>
      <c r="L236" s="17"/>
      <c r="M236" s="96"/>
      <c r="N236" s="96"/>
      <c r="O236" s="17"/>
      <c r="P236" s="17"/>
      <c r="Q236" s="17"/>
      <c r="R236" s="17"/>
      <c r="S236" s="17"/>
      <c r="T236" s="17"/>
      <c r="U236" s="17"/>
      <c r="V236" s="17"/>
      <c r="W236" s="17"/>
    </row>
    <row r="237" spans="1:23" x14ac:dyDescent="0.35">
      <c r="A237" s="17"/>
      <c r="B237" s="96"/>
      <c r="C237" s="96"/>
      <c r="D237" s="81"/>
      <c r="E237" s="17"/>
      <c r="F237" s="17"/>
      <c r="G237" s="17"/>
      <c r="H237" s="17"/>
      <c r="I237" s="17"/>
      <c r="J237" s="17"/>
      <c r="K237" s="17"/>
      <c r="L237" s="17"/>
      <c r="M237" s="96"/>
      <c r="N237" s="96"/>
      <c r="O237" s="17"/>
      <c r="P237" s="17"/>
      <c r="Q237" s="17"/>
      <c r="R237" s="17"/>
      <c r="S237" s="17"/>
      <c r="T237" s="17"/>
      <c r="U237" s="17"/>
      <c r="V237" s="17"/>
      <c r="W237" s="17"/>
    </row>
    <row r="238" spans="1:23" x14ac:dyDescent="0.35">
      <c r="A238" s="17"/>
      <c r="B238" s="96"/>
      <c r="C238" s="96"/>
      <c r="D238" s="81"/>
      <c r="E238" s="17"/>
      <c r="F238" s="17"/>
      <c r="G238" s="17"/>
      <c r="H238" s="17"/>
      <c r="I238" s="17"/>
      <c r="J238" s="17"/>
      <c r="K238" s="17"/>
      <c r="L238" s="17"/>
      <c r="M238" s="96"/>
      <c r="N238" s="96"/>
      <c r="O238" s="17"/>
      <c r="P238" s="17"/>
      <c r="Q238" s="17"/>
      <c r="R238" s="17"/>
      <c r="S238" s="17"/>
      <c r="T238" s="17"/>
      <c r="U238" s="17"/>
      <c r="V238" s="17"/>
      <c r="W238" s="17"/>
    </row>
    <row r="239" spans="1:23" x14ac:dyDescent="0.35">
      <c r="A239" s="17"/>
      <c r="B239" s="96"/>
      <c r="C239" s="96"/>
      <c r="D239" s="81"/>
      <c r="E239" s="17"/>
      <c r="F239" s="17"/>
      <c r="G239" s="17"/>
      <c r="H239" s="17"/>
      <c r="I239" s="17"/>
      <c r="J239" s="17"/>
      <c r="K239" s="17"/>
      <c r="L239" s="17"/>
      <c r="M239" s="96"/>
      <c r="N239" s="96"/>
      <c r="O239" s="17"/>
      <c r="P239" s="17"/>
      <c r="Q239" s="17"/>
      <c r="R239" s="17"/>
      <c r="S239" s="17"/>
      <c r="T239" s="17"/>
      <c r="U239" s="17"/>
      <c r="V239" s="17"/>
      <c r="W239" s="17"/>
    </row>
    <row r="240" spans="1:23" x14ac:dyDescent="0.35">
      <c r="A240" s="17"/>
      <c r="B240" s="96"/>
      <c r="C240" s="96"/>
      <c r="D240" s="81"/>
      <c r="E240" s="17"/>
      <c r="F240" s="17"/>
      <c r="G240" s="17"/>
      <c r="H240" s="17"/>
      <c r="I240" s="17"/>
      <c r="J240" s="17"/>
      <c r="K240" s="17"/>
      <c r="L240" s="17"/>
      <c r="M240" s="96"/>
      <c r="N240" s="96"/>
      <c r="O240" s="17"/>
      <c r="P240" s="17"/>
      <c r="Q240" s="17"/>
      <c r="R240" s="17"/>
      <c r="S240" s="17"/>
      <c r="T240" s="17"/>
      <c r="U240" s="17"/>
      <c r="V240" s="17"/>
      <c r="W240" s="17"/>
    </row>
    <row r="241" spans="1:23" x14ac:dyDescent="0.35">
      <c r="A241" s="17"/>
      <c r="B241" s="96"/>
      <c r="C241" s="96"/>
      <c r="D241" s="81"/>
      <c r="E241" s="17"/>
      <c r="F241" s="17"/>
      <c r="G241" s="17"/>
      <c r="H241" s="17"/>
      <c r="I241" s="17"/>
      <c r="J241" s="17"/>
      <c r="K241" s="17"/>
      <c r="L241" s="17"/>
      <c r="M241" s="96"/>
      <c r="N241" s="96"/>
      <c r="O241" s="17"/>
      <c r="P241" s="17"/>
      <c r="Q241" s="17"/>
      <c r="R241" s="17"/>
      <c r="S241" s="17"/>
      <c r="T241" s="17"/>
      <c r="U241" s="17"/>
      <c r="V241" s="17"/>
      <c r="W241" s="17"/>
    </row>
    <row r="242" spans="1:23" x14ac:dyDescent="0.35">
      <c r="A242" s="17"/>
      <c r="B242" s="96"/>
      <c r="C242" s="96"/>
      <c r="D242" s="81"/>
      <c r="E242" s="17"/>
      <c r="F242" s="17"/>
      <c r="G242" s="17"/>
      <c r="H242" s="17"/>
      <c r="I242" s="17"/>
      <c r="J242" s="17"/>
      <c r="K242" s="17"/>
      <c r="L242" s="17"/>
      <c r="M242" s="96"/>
      <c r="N242" s="96"/>
      <c r="O242" s="17"/>
      <c r="P242" s="17"/>
      <c r="Q242" s="17"/>
      <c r="R242" s="17"/>
      <c r="S242" s="17"/>
      <c r="T242" s="17"/>
      <c r="U242" s="17"/>
      <c r="V242" s="17"/>
      <c r="W242" s="17"/>
    </row>
    <row r="243" spans="1:23" x14ac:dyDescent="0.35">
      <c r="A243" s="17"/>
      <c r="B243" s="96"/>
      <c r="C243" s="96"/>
      <c r="D243" s="81"/>
      <c r="E243" s="17"/>
      <c r="F243" s="17"/>
      <c r="G243" s="17"/>
      <c r="H243" s="17"/>
      <c r="I243" s="17"/>
      <c r="J243" s="17"/>
      <c r="K243" s="17"/>
      <c r="L243" s="17"/>
      <c r="M243" s="96"/>
      <c r="N243" s="96"/>
      <c r="O243" s="17"/>
      <c r="P243" s="17"/>
      <c r="Q243" s="17"/>
      <c r="R243" s="17"/>
      <c r="S243" s="17"/>
      <c r="T243" s="17"/>
      <c r="U243" s="17"/>
      <c r="V243" s="17"/>
      <c r="W243" s="17"/>
    </row>
    <row r="244" spans="1:23" x14ac:dyDescent="0.35">
      <c r="A244" s="17"/>
      <c r="B244" s="96"/>
      <c r="C244" s="96"/>
      <c r="D244" s="81"/>
      <c r="E244" s="17"/>
      <c r="F244" s="17"/>
      <c r="G244" s="17"/>
      <c r="H244" s="17"/>
      <c r="I244" s="17"/>
      <c r="J244" s="17"/>
      <c r="K244" s="17"/>
      <c r="L244" s="17"/>
      <c r="M244" s="96"/>
      <c r="N244" s="96"/>
      <c r="O244" s="17"/>
      <c r="P244" s="17"/>
      <c r="Q244" s="17"/>
      <c r="R244" s="17"/>
      <c r="S244" s="17"/>
      <c r="T244" s="17"/>
      <c r="U244" s="17"/>
      <c r="V244" s="17"/>
      <c r="W244" s="17"/>
    </row>
    <row r="245" spans="1:23" x14ac:dyDescent="0.35">
      <c r="A245" s="17"/>
      <c r="B245" s="96"/>
      <c r="C245" s="96"/>
      <c r="D245" s="81"/>
      <c r="E245" s="17"/>
      <c r="F245" s="17"/>
      <c r="G245" s="17"/>
      <c r="H245" s="17"/>
      <c r="I245" s="17"/>
      <c r="J245" s="17"/>
      <c r="K245" s="17"/>
      <c r="L245" s="17"/>
      <c r="M245" s="96"/>
      <c r="N245" s="96"/>
      <c r="O245" s="17"/>
      <c r="P245" s="17"/>
      <c r="Q245" s="17"/>
      <c r="R245" s="17"/>
      <c r="S245" s="17"/>
      <c r="T245" s="17"/>
      <c r="U245" s="17"/>
      <c r="V245" s="17"/>
      <c r="W245" s="17"/>
    </row>
    <row r="246" spans="1:23" x14ac:dyDescent="0.35">
      <c r="A246" s="17"/>
      <c r="B246" s="96"/>
      <c r="C246" s="96"/>
      <c r="D246" s="81"/>
      <c r="E246" s="17"/>
      <c r="F246" s="17"/>
      <c r="G246" s="17"/>
      <c r="H246" s="17"/>
      <c r="I246" s="17"/>
      <c r="J246" s="17"/>
      <c r="K246" s="17"/>
      <c r="L246" s="17"/>
      <c r="M246" s="96"/>
      <c r="N246" s="96"/>
      <c r="O246" s="17"/>
      <c r="P246" s="17"/>
      <c r="Q246" s="17"/>
      <c r="R246" s="17"/>
      <c r="S246" s="17"/>
      <c r="T246" s="17"/>
      <c r="U246" s="17"/>
      <c r="V246" s="17"/>
      <c r="W246" s="17"/>
    </row>
    <row r="247" spans="1:23" x14ac:dyDescent="0.35">
      <c r="A247" s="17"/>
      <c r="B247" s="96"/>
      <c r="C247" s="96"/>
      <c r="D247" s="81"/>
      <c r="E247" s="17"/>
      <c r="F247" s="17"/>
      <c r="G247" s="17"/>
      <c r="H247" s="17"/>
      <c r="I247" s="17"/>
      <c r="J247" s="17"/>
      <c r="K247" s="17"/>
      <c r="L247" s="17"/>
      <c r="M247" s="96"/>
      <c r="N247" s="96"/>
      <c r="O247" s="17"/>
      <c r="P247" s="17"/>
      <c r="Q247" s="17"/>
      <c r="R247" s="17"/>
      <c r="S247" s="17"/>
      <c r="T247" s="17"/>
      <c r="U247" s="17"/>
      <c r="V247" s="17"/>
      <c r="W247" s="17"/>
    </row>
    <row r="248" spans="1:23" x14ac:dyDescent="0.35">
      <c r="A248" s="17"/>
      <c r="B248" s="96"/>
      <c r="C248" s="96"/>
      <c r="D248" s="81"/>
      <c r="E248" s="17"/>
      <c r="F248" s="17"/>
      <c r="G248" s="17"/>
      <c r="H248" s="17"/>
      <c r="I248" s="17"/>
      <c r="J248" s="17"/>
      <c r="K248" s="17"/>
      <c r="L248" s="17"/>
      <c r="M248" s="96"/>
      <c r="N248" s="96"/>
      <c r="O248" s="17"/>
      <c r="P248" s="17"/>
      <c r="Q248" s="17"/>
      <c r="R248" s="17"/>
      <c r="S248" s="17"/>
      <c r="T248" s="17"/>
      <c r="U248" s="17"/>
      <c r="V248" s="17"/>
      <c r="W248" s="17"/>
    </row>
    <row r="249" spans="1:23" x14ac:dyDescent="0.35">
      <c r="A249" s="17"/>
      <c r="B249" s="96"/>
      <c r="C249" s="96"/>
      <c r="D249" s="81"/>
      <c r="E249" s="17"/>
      <c r="F249" s="17"/>
      <c r="G249" s="17"/>
      <c r="H249" s="17"/>
      <c r="I249" s="17"/>
      <c r="J249" s="17"/>
      <c r="K249" s="17"/>
      <c r="L249" s="17"/>
      <c r="M249" s="96"/>
      <c r="N249" s="96"/>
      <c r="O249" s="17"/>
      <c r="P249" s="17"/>
      <c r="Q249" s="17"/>
      <c r="R249" s="17"/>
      <c r="S249" s="17"/>
      <c r="T249" s="17"/>
      <c r="U249" s="17"/>
      <c r="V249" s="17"/>
      <c r="W249" s="17"/>
    </row>
    <row r="250" spans="1:23" x14ac:dyDescent="0.35">
      <c r="A250" s="17"/>
      <c r="B250" s="96"/>
      <c r="C250" s="96"/>
      <c r="D250" s="81"/>
      <c r="E250" s="17"/>
      <c r="F250" s="17"/>
      <c r="G250" s="17"/>
      <c r="H250" s="17"/>
      <c r="I250" s="17"/>
      <c r="J250" s="17"/>
      <c r="K250" s="17"/>
      <c r="L250" s="17"/>
      <c r="M250" s="96"/>
      <c r="N250" s="96"/>
      <c r="O250" s="17"/>
      <c r="P250" s="17"/>
      <c r="Q250" s="17"/>
      <c r="R250" s="17"/>
      <c r="S250" s="17"/>
      <c r="T250" s="17"/>
      <c r="U250" s="17"/>
      <c r="V250" s="17"/>
      <c r="W250" s="17"/>
    </row>
    <row r="251" spans="1:23" x14ac:dyDescent="0.35">
      <c r="A251" s="17"/>
      <c r="B251" s="96"/>
      <c r="C251" s="96"/>
      <c r="D251" s="81"/>
      <c r="E251" s="17"/>
      <c r="F251" s="17"/>
      <c r="G251" s="17"/>
      <c r="H251" s="17"/>
      <c r="I251" s="17"/>
      <c r="J251" s="17"/>
      <c r="K251" s="17"/>
      <c r="L251" s="17"/>
      <c r="M251" s="96"/>
      <c r="N251" s="96"/>
      <c r="O251" s="17"/>
      <c r="P251" s="17"/>
      <c r="Q251" s="17"/>
      <c r="R251" s="17"/>
      <c r="S251" s="17"/>
      <c r="T251" s="17"/>
      <c r="U251" s="17"/>
      <c r="V251" s="17"/>
      <c r="W251" s="17"/>
    </row>
    <row r="252" spans="1:23" x14ac:dyDescent="0.35">
      <c r="A252" s="17"/>
      <c r="B252" s="96"/>
      <c r="C252" s="96"/>
      <c r="D252" s="81"/>
      <c r="E252" s="17"/>
      <c r="F252" s="17"/>
      <c r="G252" s="17"/>
      <c r="H252" s="17"/>
      <c r="I252" s="17"/>
      <c r="J252" s="17"/>
      <c r="K252" s="17"/>
      <c r="L252" s="17"/>
      <c r="M252" s="96"/>
      <c r="N252" s="96"/>
      <c r="O252" s="17"/>
      <c r="P252" s="17"/>
      <c r="Q252" s="17"/>
      <c r="R252" s="17"/>
      <c r="S252" s="17"/>
      <c r="T252" s="17"/>
      <c r="U252" s="17"/>
      <c r="V252" s="17"/>
      <c r="W252" s="17"/>
    </row>
    <row r="253" spans="1:23" x14ac:dyDescent="0.35">
      <c r="A253" s="17"/>
      <c r="B253" s="96"/>
      <c r="C253" s="96"/>
      <c r="D253" s="81"/>
      <c r="E253" s="17"/>
      <c r="F253" s="17"/>
      <c r="G253" s="17"/>
      <c r="H253" s="17"/>
      <c r="I253" s="17"/>
      <c r="J253" s="17"/>
      <c r="K253" s="17"/>
      <c r="L253" s="17"/>
      <c r="M253" s="96"/>
      <c r="N253" s="96"/>
      <c r="O253" s="17"/>
      <c r="P253" s="17"/>
      <c r="Q253" s="17"/>
      <c r="R253" s="17"/>
      <c r="S253" s="17"/>
      <c r="T253" s="17"/>
      <c r="U253" s="17"/>
      <c r="V253" s="17"/>
      <c r="W253" s="17"/>
    </row>
    <row r="254" spans="1:23" x14ac:dyDescent="0.35">
      <c r="A254" s="17"/>
      <c r="B254" s="96"/>
      <c r="C254" s="96"/>
      <c r="D254" s="81"/>
      <c r="E254" s="17"/>
      <c r="F254" s="17"/>
      <c r="G254" s="17"/>
      <c r="H254" s="17"/>
      <c r="I254" s="17"/>
      <c r="J254" s="17"/>
      <c r="K254" s="17"/>
      <c r="L254" s="17"/>
      <c r="M254" s="96"/>
      <c r="N254" s="96"/>
      <c r="O254" s="17"/>
      <c r="P254" s="17"/>
      <c r="Q254" s="17"/>
      <c r="R254" s="17"/>
      <c r="S254" s="17"/>
      <c r="T254" s="17"/>
      <c r="U254" s="17"/>
      <c r="V254" s="17"/>
      <c r="W254" s="17"/>
    </row>
    <row r="255" spans="1:23" x14ac:dyDescent="0.35">
      <c r="A255" s="17"/>
      <c r="B255" s="96"/>
      <c r="C255" s="96"/>
      <c r="D255" s="81"/>
      <c r="E255" s="17"/>
      <c r="F255" s="17"/>
      <c r="G255" s="17"/>
      <c r="H255" s="17"/>
      <c r="I255" s="17"/>
      <c r="J255" s="17"/>
      <c r="K255" s="17"/>
      <c r="L255" s="17"/>
      <c r="M255" s="96"/>
      <c r="N255" s="96"/>
      <c r="O255" s="17"/>
      <c r="P255" s="17"/>
      <c r="Q255" s="17"/>
      <c r="R255" s="17"/>
      <c r="S255" s="17"/>
      <c r="T255" s="17"/>
      <c r="U255" s="17"/>
      <c r="V255" s="17"/>
      <c r="W255" s="17"/>
    </row>
    <row r="256" spans="1:23" x14ac:dyDescent="0.35">
      <c r="A256" s="17"/>
      <c r="B256" s="96"/>
      <c r="C256" s="96"/>
      <c r="D256" s="81"/>
      <c r="E256" s="17"/>
      <c r="F256" s="17"/>
      <c r="G256" s="17"/>
      <c r="H256" s="17"/>
      <c r="I256" s="17"/>
      <c r="J256" s="17"/>
      <c r="K256" s="17"/>
      <c r="L256" s="17"/>
      <c r="M256" s="96"/>
      <c r="N256" s="96"/>
      <c r="O256" s="17"/>
      <c r="P256" s="17"/>
      <c r="Q256" s="17"/>
      <c r="R256" s="17"/>
      <c r="S256" s="17"/>
      <c r="T256" s="17"/>
      <c r="U256" s="17"/>
      <c r="V256" s="17"/>
      <c r="W256" s="17"/>
    </row>
    <row r="257" spans="1:23" x14ac:dyDescent="0.35">
      <c r="A257" s="17"/>
      <c r="B257" s="96"/>
      <c r="C257" s="96"/>
      <c r="D257" s="81"/>
      <c r="E257" s="17"/>
      <c r="F257" s="17"/>
      <c r="G257" s="17"/>
      <c r="H257" s="17"/>
      <c r="I257" s="17"/>
      <c r="J257" s="17"/>
      <c r="K257" s="17"/>
      <c r="L257" s="17"/>
      <c r="M257" s="96"/>
      <c r="N257" s="96"/>
      <c r="O257" s="17"/>
      <c r="P257" s="17"/>
      <c r="Q257" s="17"/>
      <c r="R257" s="17"/>
      <c r="S257" s="17"/>
      <c r="T257" s="17"/>
      <c r="U257" s="17"/>
      <c r="V257" s="17"/>
      <c r="W257" s="17"/>
    </row>
    <row r="258" spans="1:23" x14ac:dyDescent="0.35">
      <c r="A258" s="17"/>
      <c r="B258" s="96"/>
      <c r="C258" s="96"/>
      <c r="D258" s="81"/>
      <c r="E258" s="17"/>
      <c r="F258" s="17"/>
      <c r="G258" s="17"/>
      <c r="H258" s="17"/>
      <c r="I258" s="17"/>
      <c r="J258" s="17"/>
      <c r="K258" s="17"/>
      <c r="L258" s="17"/>
      <c r="M258" s="96"/>
      <c r="N258" s="96"/>
      <c r="O258" s="17"/>
      <c r="P258" s="17"/>
      <c r="Q258" s="17"/>
      <c r="R258" s="17"/>
      <c r="S258" s="17"/>
      <c r="T258" s="17"/>
      <c r="U258" s="17"/>
      <c r="V258" s="17"/>
      <c r="W258" s="17"/>
    </row>
    <row r="259" spans="1:23" x14ac:dyDescent="0.35">
      <c r="A259" s="17"/>
      <c r="B259" s="96"/>
      <c r="C259" s="96"/>
      <c r="D259" s="81"/>
      <c r="E259" s="17"/>
      <c r="F259" s="17"/>
      <c r="G259" s="17"/>
      <c r="H259" s="17"/>
      <c r="I259" s="17"/>
      <c r="J259" s="17"/>
      <c r="K259" s="17"/>
      <c r="L259" s="17"/>
      <c r="M259" s="96"/>
      <c r="N259" s="96"/>
      <c r="O259" s="17"/>
      <c r="P259" s="17"/>
      <c r="Q259" s="17"/>
      <c r="R259" s="17"/>
      <c r="S259" s="17"/>
      <c r="T259" s="17"/>
      <c r="U259" s="17"/>
      <c r="V259" s="17"/>
      <c r="W259" s="17"/>
    </row>
    <row r="260" spans="1:23" x14ac:dyDescent="0.35">
      <c r="A260" s="17"/>
      <c r="B260" s="96"/>
      <c r="C260" s="96"/>
      <c r="D260" s="81"/>
      <c r="E260" s="17"/>
      <c r="F260" s="17"/>
      <c r="G260" s="17"/>
      <c r="H260" s="17"/>
      <c r="I260" s="17"/>
      <c r="J260" s="17"/>
      <c r="K260" s="17"/>
      <c r="L260" s="17"/>
      <c r="M260" s="96"/>
      <c r="N260" s="96"/>
      <c r="O260" s="17"/>
      <c r="P260" s="17"/>
      <c r="Q260" s="17"/>
      <c r="R260" s="17"/>
      <c r="S260" s="17"/>
      <c r="T260" s="17"/>
      <c r="U260" s="17"/>
      <c r="V260" s="17"/>
      <c r="W260" s="17"/>
    </row>
    <row r="261" spans="1:23" x14ac:dyDescent="0.35">
      <c r="A261" s="17"/>
      <c r="B261" s="96"/>
      <c r="C261" s="96"/>
      <c r="D261" s="81"/>
      <c r="E261" s="17"/>
      <c r="F261" s="17"/>
      <c r="G261" s="17"/>
      <c r="H261" s="17"/>
      <c r="I261" s="17"/>
      <c r="J261" s="17"/>
      <c r="K261" s="17"/>
      <c r="L261" s="17"/>
      <c r="M261" s="96"/>
      <c r="N261" s="96"/>
      <c r="O261" s="17"/>
      <c r="P261" s="17"/>
      <c r="Q261" s="17"/>
      <c r="R261" s="17"/>
      <c r="S261" s="17"/>
      <c r="T261" s="17"/>
      <c r="U261" s="17"/>
      <c r="V261" s="17"/>
      <c r="W261" s="17"/>
    </row>
    <row r="262" spans="1:23" x14ac:dyDescent="0.35">
      <c r="A262" s="17"/>
      <c r="B262" s="96"/>
      <c r="C262" s="96"/>
      <c r="D262" s="81"/>
      <c r="E262" s="17"/>
      <c r="F262" s="17"/>
      <c r="G262" s="17"/>
      <c r="H262" s="17"/>
      <c r="I262" s="17"/>
      <c r="J262" s="17"/>
      <c r="K262" s="17"/>
      <c r="L262" s="17"/>
      <c r="M262" s="96"/>
      <c r="N262" s="96"/>
      <c r="O262" s="17"/>
      <c r="P262" s="17"/>
      <c r="Q262" s="17"/>
      <c r="R262" s="17"/>
      <c r="S262" s="17"/>
      <c r="T262" s="17"/>
      <c r="U262" s="17"/>
      <c r="V262" s="17"/>
      <c r="W262" s="17"/>
    </row>
    <row r="263" spans="1:23" x14ac:dyDescent="0.35">
      <c r="A263" s="17"/>
      <c r="B263" s="96"/>
      <c r="C263" s="96"/>
      <c r="D263" s="81"/>
      <c r="E263" s="17"/>
      <c r="F263" s="17"/>
      <c r="G263" s="17"/>
      <c r="H263" s="17"/>
      <c r="I263" s="17"/>
      <c r="J263" s="17"/>
      <c r="K263" s="17"/>
      <c r="L263" s="17"/>
      <c r="M263" s="96"/>
      <c r="N263" s="96"/>
      <c r="O263" s="17"/>
      <c r="P263" s="17"/>
      <c r="Q263" s="17"/>
      <c r="R263" s="17"/>
      <c r="S263" s="17"/>
      <c r="T263" s="17"/>
      <c r="U263" s="17"/>
      <c r="V263" s="17"/>
      <c r="W263" s="17"/>
    </row>
    <row r="264" spans="1:23" x14ac:dyDescent="0.35">
      <c r="A264" s="17"/>
      <c r="B264" s="96"/>
      <c r="C264" s="96"/>
      <c r="D264" s="81"/>
      <c r="E264" s="17"/>
      <c r="F264" s="17"/>
      <c r="G264" s="17"/>
      <c r="H264" s="17"/>
      <c r="I264" s="17"/>
      <c r="J264" s="17"/>
      <c r="K264" s="17"/>
      <c r="L264" s="17"/>
      <c r="M264" s="96"/>
      <c r="N264" s="96"/>
      <c r="O264" s="17"/>
      <c r="P264" s="17"/>
      <c r="Q264" s="17"/>
      <c r="R264" s="17"/>
      <c r="S264" s="17"/>
      <c r="T264" s="17"/>
      <c r="U264" s="17"/>
      <c r="V264" s="17"/>
      <c r="W264" s="17"/>
    </row>
    <row r="265" spans="1:23" x14ac:dyDescent="0.35">
      <c r="A265" s="17"/>
      <c r="B265" s="96"/>
      <c r="C265" s="96"/>
      <c r="D265" s="81"/>
      <c r="E265" s="17"/>
      <c r="F265" s="17"/>
      <c r="G265" s="17"/>
      <c r="H265" s="17"/>
      <c r="I265" s="17"/>
      <c r="J265" s="17"/>
      <c r="K265" s="17"/>
      <c r="L265" s="17"/>
      <c r="M265" s="96"/>
      <c r="N265" s="96"/>
      <c r="O265" s="17"/>
      <c r="P265" s="17"/>
      <c r="Q265" s="17"/>
      <c r="R265" s="17"/>
      <c r="S265" s="17"/>
      <c r="T265" s="17"/>
      <c r="U265" s="17"/>
      <c r="V265" s="17"/>
      <c r="W265" s="17"/>
    </row>
    <row r="266" spans="1:23" x14ac:dyDescent="0.35">
      <c r="A266" s="17"/>
      <c r="B266" s="96"/>
      <c r="C266" s="96"/>
      <c r="D266" s="81"/>
      <c r="E266" s="17"/>
      <c r="F266" s="17"/>
      <c r="G266" s="17"/>
      <c r="H266" s="17"/>
      <c r="I266" s="17"/>
      <c r="J266" s="17"/>
      <c r="K266" s="17"/>
      <c r="L266" s="17"/>
      <c r="M266" s="96"/>
      <c r="N266" s="96"/>
      <c r="O266" s="17"/>
      <c r="P266" s="17"/>
      <c r="Q266" s="17"/>
      <c r="R266" s="17"/>
      <c r="S266" s="17"/>
      <c r="T266" s="17"/>
      <c r="U266" s="17"/>
      <c r="V266" s="17"/>
      <c r="W266" s="17"/>
    </row>
    <row r="267" spans="1:23" x14ac:dyDescent="0.35">
      <c r="A267" s="17"/>
      <c r="B267" s="96"/>
      <c r="C267" s="96"/>
      <c r="D267" s="81"/>
      <c r="E267" s="17"/>
      <c r="F267" s="17"/>
      <c r="G267" s="17"/>
      <c r="H267" s="17"/>
      <c r="I267" s="17"/>
      <c r="J267" s="17"/>
      <c r="K267" s="17"/>
      <c r="L267" s="17"/>
      <c r="M267" s="96"/>
      <c r="N267" s="96"/>
      <c r="O267" s="17"/>
      <c r="P267" s="17"/>
      <c r="Q267" s="17"/>
      <c r="R267" s="17"/>
      <c r="S267" s="17"/>
      <c r="T267" s="17"/>
      <c r="U267" s="17"/>
      <c r="V267" s="17"/>
      <c r="W267" s="17"/>
    </row>
    <row r="268" spans="1:23" x14ac:dyDescent="0.35">
      <c r="A268" s="17"/>
      <c r="B268" s="96"/>
      <c r="C268" s="96"/>
      <c r="D268" s="81"/>
      <c r="E268" s="17"/>
      <c r="F268" s="17"/>
      <c r="G268" s="17"/>
      <c r="H268" s="17"/>
      <c r="I268" s="17"/>
      <c r="J268" s="17"/>
      <c r="K268" s="17"/>
      <c r="L268" s="17"/>
      <c r="M268" s="96"/>
      <c r="N268" s="96"/>
      <c r="O268" s="17"/>
      <c r="P268" s="17"/>
      <c r="Q268" s="17"/>
      <c r="R268" s="17"/>
      <c r="S268" s="17"/>
      <c r="T268" s="17"/>
      <c r="U268" s="17"/>
      <c r="V268" s="17"/>
      <c r="W268" s="17"/>
    </row>
    <row r="269" spans="1:23" x14ac:dyDescent="0.35">
      <c r="A269" s="17"/>
      <c r="B269" s="96"/>
      <c r="C269" s="96"/>
      <c r="D269" s="81"/>
      <c r="E269" s="17"/>
      <c r="F269" s="17"/>
      <c r="G269" s="17"/>
      <c r="H269" s="17"/>
      <c r="I269" s="17"/>
      <c r="J269" s="17"/>
      <c r="K269" s="17"/>
      <c r="L269" s="17"/>
      <c r="M269" s="96"/>
      <c r="N269" s="96"/>
      <c r="O269" s="17"/>
      <c r="P269" s="17"/>
      <c r="Q269" s="17"/>
      <c r="R269" s="17"/>
      <c r="S269" s="17"/>
      <c r="T269" s="17"/>
      <c r="U269" s="17"/>
      <c r="V269" s="17"/>
      <c r="W269" s="17"/>
    </row>
    <row r="270" spans="1:23" x14ac:dyDescent="0.35">
      <c r="A270" s="17"/>
      <c r="B270" s="96"/>
      <c r="C270" s="96"/>
      <c r="D270" s="81"/>
      <c r="E270" s="17"/>
      <c r="F270" s="17"/>
      <c r="G270" s="17"/>
      <c r="H270" s="17"/>
      <c r="I270" s="17"/>
      <c r="J270" s="17"/>
      <c r="K270" s="17"/>
      <c r="L270" s="17"/>
      <c r="M270" s="96"/>
      <c r="N270" s="96"/>
      <c r="O270" s="17"/>
      <c r="P270" s="17"/>
      <c r="Q270" s="17"/>
      <c r="R270" s="17"/>
      <c r="S270" s="17"/>
      <c r="T270" s="17"/>
      <c r="U270" s="17"/>
      <c r="V270" s="17"/>
      <c r="W270" s="17"/>
    </row>
    <row r="271" spans="1:23" x14ac:dyDescent="0.35">
      <c r="A271" s="17"/>
      <c r="B271" s="96"/>
      <c r="C271" s="96"/>
      <c r="D271" s="81"/>
      <c r="E271" s="17"/>
      <c r="F271" s="17"/>
      <c r="G271" s="17"/>
      <c r="H271" s="17"/>
      <c r="I271" s="17"/>
      <c r="J271" s="17"/>
      <c r="K271" s="17"/>
      <c r="L271" s="17"/>
      <c r="M271" s="96"/>
      <c r="N271" s="96"/>
      <c r="O271" s="17"/>
      <c r="P271" s="17"/>
      <c r="Q271" s="17"/>
      <c r="R271" s="17"/>
      <c r="S271" s="17"/>
      <c r="T271" s="17"/>
      <c r="U271" s="17"/>
      <c r="V271" s="17"/>
      <c r="W271" s="17"/>
    </row>
    <row r="272" spans="1:23" x14ac:dyDescent="0.35">
      <c r="A272" s="17"/>
      <c r="B272" s="96"/>
      <c r="C272" s="96"/>
      <c r="D272" s="81"/>
      <c r="E272" s="17"/>
      <c r="F272" s="17"/>
      <c r="G272" s="17"/>
      <c r="H272" s="17"/>
      <c r="I272" s="17"/>
      <c r="J272" s="17"/>
      <c r="K272" s="17"/>
      <c r="L272" s="17"/>
      <c r="M272" s="96"/>
      <c r="N272" s="96"/>
      <c r="O272" s="17"/>
      <c r="P272" s="17"/>
      <c r="Q272" s="17"/>
      <c r="R272" s="17"/>
      <c r="S272" s="17"/>
      <c r="T272" s="17"/>
      <c r="U272" s="17"/>
      <c r="V272" s="17"/>
      <c r="W272" s="17"/>
    </row>
    <row r="273" spans="1:23" x14ac:dyDescent="0.35">
      <c r="A273" s="17"/>
      <c r="B273" s="96"/>
      <c r="C273" s="96"/>
      <c r="D273" s="81"/>
      <c r="E273" s="17"/>
      <c r="F273" s="17"/>
      <c r="G273" s="17"/>
      <c r="H273" s="17"/>
      <c r="I273" s="17"/>
      <c r="J273" s="17"/>
      <c r="K273" s="17"/>
      <c r="L273" s="17"/>
      <c r="M273" s="96"/>
      <c r="N273" s="96"/>
      <c r="O273" s="17"/>
      <c r="P273" s="17"/>
      <c r="Q273" s="17"/>
      <c r="R273" s="17"/>
      <c r="S273" s="17"/>
      <c r="T273" s="17"/>
      <c r="U273" s="17"/>
      <c r="V273" s="17"/>
      <c r="W273" s="17"/>
    </row>
    <row r="274" spans="1:23" x14ac:dyDescent="0.35">
      <c r="A274" s="17"/>
      <c r="B274" s="96"/>
      <c r="C274" s="96"/>
      <c r="D274" s="81"/>
      <c r="E274" s="17"/>
      <c r="F274" s="17"/>
      <c r="G274" s="17"/>
      <c r="H274" s="17"/>
      <c r="I274" s="17"/>
      <c r="J274" s="17"/>
      <c r="K274" s="17"/>
      <c r="L274" s="17"/>
      <c r="M274" s="96"/>
      <c r="N274" s="96"/>
      <c r="O274" s="17"/>
      <c r="P274" s="17"/>
      <c r="Q274" s="17"/>
      <c r="R274" s="17"/>
      <c r="S274" s="17"/>
      <c r="T274" s="17"/>
      <c r="U274" s="17"/>
      <c r="V274" s="17"/>
      <c r="W274" s="17"/>
    </row>
    <row r="275" spans="1:23" x14ac:dyDescent="0.35">
      <c r="A275" s="17"/>
      <c r="B275" s="96"/>
      <c r="C275" s="96"/>
      <c r="D275" s="81"/>
      <c r="E275" s="17"/>
      <c r="F275" s="17"/>
      <c r="G275" s="17"/>
      <c r="H275" s="17"/>
      <c r="I275" s="17"/>
      <c r="J275" s="17"/>
      <c r="K275" s="17"/>
      <c r="L275" s="17"/>
      <c r="M275" s="96"/>
      <c r="N275" s="96"/>
      <c r="O275" s="17"/>
      <c r="P275" s="17"/>
      <c r="Q275" s="17"/>
      <c r="R275" s="17"/>
      <c r="S275" s="17"/>
      <c r="T275" s="17"/>
      <c r="U275" s="17"/>
      <c r="V275" s="17"/>
      <c r="W275" s="17"/>
    </row>
    <row r="276" spans="1:23" x14ac:dyDescent="0.35">
      <c r="A276" s="17"/>
      <c r="B276" s="96"/>
      <c r="C276" s="96"/>
      <c r="D276" s="81"/>
      <c r="E276" s="17"/>
      <c r="F276" s="17"/>
      <c r="G276" s="17"/>
      <c r="H276" s="17"/>
      <c r="I276" s="17"/>
      <c r="J276" s="17"/>
      <c r="K276" s="17"/>
      <c r="L276" s="17"/>
      <c r="M276" s="96"/>
      <c r="N276" s="96"/>
      <c r="O276" s="17"/>
      <c r="P276" s="17"/>
      <c r="Q276" s="17"/>
      <c r="R276" s="17"/>
      <c r="S276" s="17"/>
      <c r="T276" s="17"/>
      <c r="U276" s="17"/>
      <c r="V276" s="17"/>
      <c r="W276" s="17"/>
    </row>
    <row r="277" spans="1:23" x14ac:dyDescent="0.35">
      <c r="A277" s="17"/>
      <c r="B277" s="96"/>
      <c r="C277" s="96"/>
      <c r="D277" s="81"/>
      <c r="E277" s="17"/>
      <c r="F277" s="17"/>
      <c r="G277" s="17"/>
      <c r="H277" s="17"/>
      <c r="I277" s="17"/>
      <c r="J277" s="17"/>
      <c r="K277" s="17"/>
      <c r="L277" s="17"/>
      <c r="M277" s="96"/>
      <c r="N277" s="96"/>
      <c r="O277" s="17"/>
      <c r="P277" s="17"/>
      <c r="Q277" s="17"/>
      <c r="R277" s="17"/>
      <c r="S277" s="17"/>
      <c r="T277" s="17"/>
      <c r="U277" s="17"/>
      <c r="V277" s="17"/>
      <c r="W277" s="17"/>
    </row>
    <row r="278" spans="1:23" x14ac:dyDescent="0.35">
      <c r="A278" s="17"/>
      <c r="B278" s="96"/>
      <c r="C278" s="96"/>
      <c r="D278" s="81"/>
      <c r="E278" s="17"/>
      <c r="F278" s="17"/>
      <c r="G278" s="17"/>
      <c r="H278" s="17"/>
      <c r="I278" s="17"/>
      <c r="J278" s="17"/>
      <c r="K278" s="17"/>
      <c r="L278" s="17"/>
      <c r="M278" s="96"/>
      <c r="N278" s="96"/>
      <c r="O278" s="17"/>
      <c r="P278" s="17"/>
      <c r="Q278" s="17"/>
      <c r="R278" s="17"/>
      <c r="S278" s="17"/>
      <c r="T278" s="17"/>
      <c r="U278" s="17"/>
      <c r="V278" s="17"/>
      <c r="W278" s="17"/>
    </row>
    <row r="279" spans="1:23" x14ac:dyDescent="0.35">
      <c r="A279" s="17"/>
      <c r="B279" s="96"/>
      <c r="C279" s="96"/>
      <c r="D279" s="81"/>
      <c r="E279" s="17"/>
      <c r="F279" s="17"/>
      <c r="G279" s="17"/>
      <c r="H279" s="17"/>
      <c r="I279" s="17"/>
      <c r="J279" s="17"/>
      <c r="K279" s="17"/>
      <c r="L279" s="17"/>
      <c r="M279" s="96"/>
      <c r="N279" s="96"/>
      <c r="O279" s="17"/>
      <c r="P279" s="17"/>
      <c r="Q279" s="17"/>
      <c r="R279" s="17"/>
      <c r="S279" s="17"/>
      <c r="T279" s="17"/>
      <c r="U279" s="17"/>
      <c r="V279" s="17"/>
      <c r="W279" s="17"/>
    </row>
    <row r="280" spans="1:23" x14ac:dyDescent="0.35">
      <c r="A280" s="17"/>
      <c r="B280" s="96"/>
      <c r="C280" s="96"/>
      <c r="D280" s="81"/>
      <c r="E280" s="17"/>
      <c r="F280" s="17"/>
      <c r="G280" s="17"/>
      <c r="H280" s="17"/>
      <c r="I280" s="17"/>
      <c r="J280" s="17"/>
      <c r="K280" s="17"/>
      <c r="L280" s="17"/>
      <c r="M280" s="96"/>
      <c r="N280" s="96"/>
      <c r="O280" s="17"/>
      <c r="P280" s="17"/>
      <c r="Q280" s="17"/>
      <c r="R280" s="17"/>
      <c r="S280" s="17"/>
      <c r="T280" s="17"/>
      <c r="U280" s="17"/>
      <c r="V280" s="17"/>
      <c r="W280" s="17"/>
    </row>
    <row r="281" spans="1:23" x14ac:dyDescent="0.35">
      <c r="A281" s="17"/>
      <c r="B281" s="96"/>
      <c r="C281" s="96"/>
      <c r="D281" s="81"/>
      <c r="E281" s="17"/>
      <c r="F281" s="17"/>
      <c r="G281" s="17"/>
      <c r="H281" s="17"/>
      <c r="I281" s="17"/>
      <c r="J281" s="17"/>
      <c r="K281" s="17"/>
      <c r="L281" s="17"/>
      <c r="M281" s="96"/>
      <c r="N281" s="96"/>
      <c r="O281" s="17"/>
      <c r="P281" s="17"/>
      <c r="Q281" s="17"/>
      <c r="R281" s="17"/>
      <c r="S281" s="17"/>
      <c r="T281" s="17"/>
      <c r="U281" s="17"/>
      <c r="V281" s="17"/>
      <c r="W281" s="17"/>
    </row>
    <row r="282" spans="1:23" x14ac:dyDescent="0.35">
      <c r="A282" s="17"/>
      <c r="B282" s="96"/>
      <c r="C282" s="96"/>
      <c r="D282" s="81"/>
      <c r="E282" s="17"/>
      <c r="F282" s="17"/>
      <c r="G282" s="17"/>
      <c r="H282" s="17"/>
      <c r="I282" s="17"/>
      <c r="J282" s="17"/>
      <c r="K282" s="17"/>
      <c r="L282" s="17"/>
      <c r="M282" s="96"/>
      <c r="N282" s="96"/>
      <c r="O282" s="17"/>
      <c r="P282" s="17"/>
      <c r="Q282" s="17"/>
      <c r="R282" s="17"/>
      <c r="S282" s="17"/>
      <c r="T282" s="17"/>
      <c r="U282" s="17"/>
      <c r="V282" s="17"/>
      <c r="W282" s="17"/>
    </row>
    <row r="283" spans="1:23" x14ac:dyDescent="0.35">
      <c r="A283" s="17"/>
      <c r="B283" s="96"/>
      <c r="C283" s="96"/>
      <c r="D283" s="81"/>
      <c r="E283" s="17"/>
      <c r="F283" s="17"/>
      <c r="G283" s="17"/>
      <c r="H283" s="17"/>
      <c r="I283" s="17"/>
      <c r="J283" s="17"/>
      <c r="K283" s="17"/>
      <c r="L283" s="17"/>
      <c r="M283" s="96"/>
      <c r="N283" s="96"/>
      <c r="O283" s="17"/>
      <c r="P283" s="17"/>
      <c r="Q283" s="17"/>
      <c r="R283" s="17"/>
      <c r="S283" s="17"/>
      <c r="T283" s="17"/>
      <c r="U283" s="17"/>
      <c r="V283" s="17"/>
      <c r="W283" s="17"/>
    </row>
    <row r="284" spans="1:23" x14ac:dyDescent="0.35">
      <c r="A284" s="17"/>
      <c r="B284" s="96"/>
      <c r="C284" s="96"/>
      <c r="D284" s="81"/>
      <c r="E284" s="17"/>
      <c r="F284" s="17"/>
      <c r="G284" s="17"/>
      <c r="H284" s="17"/>
      <c r="I284" s="17"/>
      <c r="J284" s="17"/>
      <c r="K284" s="17"/>
      <c r="L284" s="17"/>
      <c r="M284" s="96"/>
      <c r="N284" s="96"/>
      <c r="O284" s="17"/>
      <c r="P284" s="17"/>
      <c r="Q284" s="17"/>
      <c r="R284" s="17"/>
      <c r="S284" s="17"/>
      <c r="T284" s="17"/>
      <c r="U284" s="17"/>
      <c r="V284" s="17"/>
      <c r="W284" s="17"/>
    </row>
    <row r="285" spans="1:23" x14ac:dyDescent="0.35">
      <c r="A285" s="17"/>
      <c r="B285" s="96"/>
      <c r="C285" s="96"/>
      <c r="D285" s="81"/>
      <c r="E285" s="17"/>
      <c r="F285" s="17"/>
      <c r="G285" s="17"/>
      <c r="H285" s="17"/>
      <c r="I285" s="17"/>
      <c r="J285" s="17"/>
      <c r="K285" s="17"/>
      <c r="L285" s="17"/>
      <c r="M285" s="96"/>
      <c r="N285" s="96"/>
      <c r="O285" s="17"/>
      <c r="P285" s="17"/>
      <c r="Q285" s="17"/>
      <c r="R285" s="17"/>
      <c r="S285" s="17"/>
      <c r="T285" s="17"/>
      <c r="U285" s="17"/>
      <c r="V285" s="17"/>
      <c r="W285" s="17"/>
    </row>
    <row r="286" spans="1:23" x14ac:dyDescent="0.35">
      <c r="A286" s="17"/>
      <c r="B286" s="96"/>
      <c r="C286" s="96"/>
      <c r="D286" s="81"/>
      <c r="E286" s="17"/>
      <c r="F286" s="17"/>
      <c r="G286" s="17"/>
      <c r="H286" s="17"/>
      <c r="I286" s="17"/>
      <c r="J286" s="17"/>
      <c r="K286" s="17"/>
      <c r="L286" s="17"/>
      <c r="M286" s="96"/>
      <c r="N286" s="96"/>
      <c r="O286" s="17"/>
      <c r="P286" s="17"/>
      <c r="Q286" s="17"/>
      <c r="R286" s="17"/>
      <c r="S286" s="17"/>
      <c r="T286" s="17"/>
      <c r="U286" s="17"/>
      <c r="V286" s="17"/>
      <c r="W286" s="17"/>
    </row>
    <row r="287" spans="1:23" x14ac:dyDescent="0.35">
      <c r="A287" s="17"/>
      <c r="B287" s="96"/>
      <c r="C287" s="96"/>
      <c r="D287" s="81"/>
      <c r="E287" s="17"/>
      <c r="F287" s="17"/>
      <c r="G287" s="17"/>
      <c r="H287" s="17"/>
      <c r="I287" s="17"/>
      <c r="J287" s="17"/>
      <c r="K287" s="17"/>
      <c r="L287" s="17"/>
      <c r="M287" s="96"/>
      <c r="N287" s="96"/>
      <c r="O287" s="17"/>
      <c r="P287" s="17"/>
      <c r="Q287" s="17"/>
      <c r="R287" s="17"/>
      <c r="S287" s="17"/>
      <c r="T287" s="17"/>
      <c r="U287" s="17"/>
      <c r="V287" s="17"/>
      <c r="W287" s="17"/>
    </row>
    <row r="288" spans="1:23" x14ac:dyDescent="0.35">
      <c r="A288" s="17"/>
      <c r="B288" s="96"/>
      <c r="C288" s="96"/>
      <c r="D288" s="81"/>
      <c r="E288" s="17"/>
      <c r="F288" s="17"/>
      <c r="G288" s="17"/>
      <c r="H288" s="17"/>
      <c r="I288" s="17"/>
      <c r="J288" s="17"/>
      <c r="K288" s="17"/>
      <c r="L288" s="17"/>
      <c r="M288" s="96"/>
      <c r="N288" s="96"/>
      <c r="O288" s="17"/>
      <c r="P288" s="17"/>
      <c r="Q288" s="17"/>
      <c r="R288" s="17"/>
      <c r="S288" s="17"/>
      <c r="T288" s="17"/>
      <c r="U288" s="17"/>
      <c r="V288" s="17"/>
      <c r="W288" s="17"/>
    </row>
    <row r="289" spans="1:23" x14ac:dyDescent="0.35">
      <c r="A289" s="17"/>
      <c r="B289" s="96"/>
      <c r="C289" s="96"/>
      <c r="D289" s="81"/>
      <c r="E289" s="17"/>
      <c r="F289" s="17"/>
      <c r="G289" s="17"/>
      <c r="H289" s="17"/>
      <c r="I289" s="17"/>
      <c r="J289" s="17"/>
      <c r="K289" s="17"/>
      <c r="L289" s="17"/>
      <c r="M289" s="96"/>
      <c r="N289" s="96"/>
      <c r="O289" s="17"/>
      <c r="P289" s="17"/>
      <c r="Q289" s="17"/>
      <c r="R289" s="17"/>
      <c r="S289" s="17"/>
      <c r="T289" s="17"/>
      <c r="U289" s="17"/>
      <c r="V289" s="17"/>
      <c r="W289" s="17"/>
    </row>
    <row r="290" spans="1:23" x14ac:dyDescent="0.35">
      <c r="A290" s="17"/>
      <c r="B290" s="96"/>
      <c r="C290" s="96"/>
      <c r="D290" s="81"/>
      <c r="E290" s="17"/>
      <c r="F290" s="17"/>
      <c r="G290" s="17"/>
      <c r="H290" s="17"/>
      <c r="I290" s="17"/>
      <c r="J290" s="17"/>
      <c r="K290" s="17"/>
      <c r="L290" s="17"/>
      <c r="M290" s="96"/>
      <c r="N290" s="96"/>
      <c r="O290" s="17"/>
      <c r="P290" s="17"/>
      <c r="Q290" s="17"/>
      <c r="R290" s="17"/>
      <c r="S290" s="17"/>
      <c r="T290" s="17"/>
      <c r="U290" s="17"/>
      <c r="V290" s="17"/>
      <c r="W290" s="17"/>
    </row>
    <row r="291" spans="1:23" x14ac:dyDescent="0.35">
      <c r="A291" s="17"/>
      <c r="B291" s="96"/>
      <c r="C291" s="96"/>
      <c r="D291" s="81"/>
      <c r="E291" s="17"/>
      <c r="F291" s="17"/>
      <c r="G291" s="17"/>
      <c r="H291" s="17"/>
      <c r="I291" s="17"/>
      <c r="J291" s="17"/>
      <c r="K291" s="17"/>
      <c r="L291" s="17"/>
      <c r="M291" s="96"/>
      <c r="N291" s="96"/>
      <c r="O291" s="17"/>
      <c r="P291" s="17"/>
      <c r="Q291" s="17"/>
      <c r="R291" s="17"/>
      <c r="S291" s="17"/>
      <c r="T291" s="17"/>
      <c r="U291" s="17"/>
      <c r="V291" s="17"/>
      <c r="W291" s="17"/>
    </row>
    <row r="292" spans="1:23" x14ac:dyDescent="0.35">
      <c r="A292" s="17"/>
      <c r="B292" s="96"/>
      <c r="C292" s="96"/>
      <c r="D292" s="81"/>
      <c r="E292" s="17"/>
      <c r="F292" s="17"/>
      <c r="G292" s="17"/>
      <c r="H292" s="17"/>
      <c r="I292" s="17"/>
      <c r="J292" s="17"/>
      <c r="K292" s="17"/>
      <c r="L292" s="17"/>
      <c r="M292" s="96"/>
      <c r="N292" s="96"/>
      <c r="O292" s="17"/>
      <c r="P292" s="17"/>
      <c r="Q292" s="17"/>
      <c r="R292" s="17"/>
      <c r="S292" s="17"/>
      <c r="T292" s="17"/>
      <c r="U292" s="17"/>
      <c r="V292" s="17"/>
      <c r="W292" s="17"/>
    </row>
    <row r="293" spans="1:23" x14ac:dyDescent="0.35">
      <c r="A293" s="17"/>
      <c r="B293" s="96"/>
      <c r="C293" s="96"/>
      <c r="D293" s="81"/>
      <c r="E293" s="17"/>
      <c r="F293" s="17"/>
      <c r="G293" s="17"/>
      <c r="H293" s="17"/>
      <c r="I293" s="17"/>
      <c r="J293" s="17"/>
      <c r="K293" s="17"/>
      <c r="L293" s="17"/>
      <c r="M293" s="96"/>
      <c r="N293" s="96"/>
      <c r="O293" s="17"/>
      <c r="P293" s="17"/>
      <c r="Q293" s="17"/>
      <c r="R293" s="17"/>
      <c r="S293" s="17"/>
      <c r="T293" s="17"/>
      <c r="U293" s="17"/>
      <c r="V293" s="17"/>
      <c r="W293" s="17"/>
    </row>
    <row r="294" spans="1:23" x14ac:dyDescent="0.35">
      <c r="A294" s="17"/>
      <c r="B294" s="96"/>
      <c r="C294" s="96"/>
      <c r="D294" s="81"/>
      <c r="E294" s="17"/>
      <c r="F294" s="17"/>
      <c r="G294" s="17"/>
      <c r="H294" s="17"/>
      <c r="I294" s="17"/>
      <c r="J294" s="17"/>
      <c r="K294" s="17"/>
      <c r="L294" s="17"/>
      <c r="M294" s="96"/>
      <c r="N294" s="96"/>
      <c r="O294" s="17"/>
      <c r="P294" s="17"/>
      <c r="Q294" s="17"/>
      <c r="R294" s="17"/>
      <c r="S294" s="17"/>
      <c r="T294" s="17"/>
      <c r="U294" s="17"/>
      <c r="V294" s="17"/>
      <c r="W294" s="17"/>
    </row>
    <row r="295" spans="1:23" x14ac:dyDescent="0.35">
      <c r="A295" s="17"/>
      <c r="B295" s="96"/>
      <c r="C295" s="96"/>
      <c r="D295" s="81"/>
      <c r="E295" s="17"/>
      <c r="F295" s="17"/>
      <c r="G295" s="17"/>
      <c r="H295" s="17"/>
      <c r="I295" s="17"/>
      <c r="J295" s="17"/>
      <c r="K295" s="17"/>
      <c r="L295" s="17"/>
      <c r="M295" s="96"/>
      <c r="N295" s="96"/>
      <c r="O295" s="17"/>
      <c r="P295" s="17"/>
      <c r="Q295" s="17"/>
      <c r="R295" s="17"/>
      <c r="S295" s="17"/>
      <c r="T295" s="17"/>
      <c r="U295" s="17"/>
      <c r="V295" s="17"/>
      <c r="W295" s="17"/>
    </row>
    <row r="296" spans="1:23" x14ac:dyDescent="0.35">
      <c r="A296" s="17"/>
      <c r="B296" s="96"/>
      <c r="C296" s="96"/>
      <c r="D296" s="81"/>
      <c r="E296" s="17"/>
      <c r="F296" s="17"/>
      <c r="G296" s="17"/>
      <c r="H296" s="17"/>
      <c r="I296" s="17"/>
      <c r="J296" s="17"/>
      <c r="K296" s="17"/>
      <c r="L296" s="17"/>
      <c r="M296" s="96"/>
      <c r="N296" s="96"/>
      <c r="O296" s="17"/>
      <c r="P296" s="17"/>
      <c r="Q296" s="17"/>
      <c r="R296" s="17"/>
      <c r="S296" s="17"/>
      <c r="T296" s="17"/>
      <c r="U296" s="17"/>
      <c r="V296" s="17"/>
      <c r="W296" s="17"/>
    </row>
    <row r="297" spans="1:23" x14ac:dyDescent="0.35">
      <c r="A297" s="17"/>
      <c r="B297" s="96"/>
      <c r="C297" s="96"/>
      <c r="D297" s="81"/>
      <c r="E297" s="17"/>
      <c r="F297" s="17"/>
      <c r="G297" s="17"/>
      <c r="H297" s="17"/>
      <c r="I297" s="17"/>
      <c r="J297" s="17"/>
      <c r="K297" s="17"/>
      <c r="L297" s="17"/>
      <c r="M297" s="96"/>
      <c r="N297" s="96"/>
      <c r="O297" s="17"/>
      <c r="P297" s="17"/>
      <c r="Q297" s="17"/>
      <c r="R297" s="17"/>
      <c r="S297" s="17"/>
      <c r="T297" s="17"/>
      <c r="U297" s="17"/>
      <c r="V297" s="17"/>
      <c r="W297" s="17"/>
    </row>
    <row r="298" spans="1:23" x14ac:dyDescent="0.35">
      <c r="A298" s="17"/>
      <c r="B298" s="96"/>
      <c r="C298" s="96"/>
      <c r="D298" s="81"/>
      <c r="E298" s="17"/>
      <c r="F298" s="17"/>
      <c r="G298" s="17"/>
      <c r="H298" s="17"/>
      <c r="I298" s="17"/>
      <c r="J298" s="17"/>
      <c r="K298" s="17"/>
      <c r="L298" s="17"/>
      <c r="M298" s="96"/>
      <c r="N298" s="96"/>
      <c r="O298" s="17"/>
      <c r="P298" s="17"/>
      <c r="Q298" s="17"/>
      <c r="R298" s="17"/>
      <c r="S298" s="17"/>
      <c r="T298" s="17"/>
      <c r="U298" s="17"/>
      <c r="V298" s="17"/>
      <c r="W298" s="17"/>
    </row>
    <row r="299" spans="1:23" x14ac:dyDescent="0.35">
      <c r="A299" s="17"/>
      <c r="B299" s="96"/>
      <c r="C299" s="96"/>
      <c r="D299" s="81"/>
      <c r="E299" s="17"/>
      <c r="F299" s="17"/>
      <c r="G299" s="17"/>
      <c r="H299" s="17"/>
      <c r="I299" s="17"/>
      <c r="J299" s="17"/>
      <c r="K299" s="17"/>
      <c r="L299" s="17"/>
      <c r="M299" s="96"/>
      <c r="N299" s="96"/>
      <c r="O299" s="17"/>
      <c r="P299" s="17"/>
      <c r="Q299" s="17"/>
      <c r="R299" s="17"/>
      <c r="S299" s="17"/>
      <c r="T299" s="17"/>
      <c r="U299" s="17"/>
      <c r="V299" s="17"/>
      <c r="W299" s="17"/>
    </row>
    <row r="300" spans="1:23" x14ac:dyDescent="0.35">
      <c r="A300" s="17"/>
      <c r="B300" s="96"/>
      <c r="C300" s="96"/>
      <c r="D300" s="81"/>
      <c r="E300" s="17"/>
      <c r="F300" s="17"/>
      <c r="G300" s="17"/>
      <c r="H300" s="17"/>
      <c r="I300" s="17"/>
      <c r="J300" s="17"/>
      <c r="K300" s="17"/>
      <c r="L300" s="17"/>
      <c r="M300" s="96"/>
      <c r="N300" s="96"/>
      <c r="O300" s="17"/>
      <c r="P300" s="17"/>
      <c r="Q300" s="17"/>
      <c r="R300" s="17"/>
      <c r="S300" s="17"/>
      <c r="T300" s="17"/>
      <c r="U300" s="17"/>
      <c r="V300" s="17"/>
      <c r="W300" s="17"/>
    </row>
    <row r="301" spans="1:23" x14ac:dyDescent="0.35">
      <c r="A301" s="17"/>
      <c r="B301" s="96"/>
      <c r="C301" s="96"/>
      <c r="D301" s="81"/>
      <c r="E301" s="17"/>
      <c r="F301" s="17"/>
      <c r="G301" s="17"/>
      <c r="H301" s="17"/>
      <c r="I301" s="17"/>
      <c r="J301" s="17"/>
      <c r="K301" s="17"/>
      <c r="L301" s="17"/>
      <c r="M301" s="96"/>
      <c r="N301" s="96"/>
      <c r="O301" s="17"/>
      <c r="P301" s="17"/>
      <c r="Q301" s="17"/>
      <c r="R301" s="17"/>
      <c r="S301" s="17"/>
      <c r="T301" s="17"/>
      <c r="U301" s="17"/>
      <c r="V301" s="17"/>
      <c r="W301" s="17"/>
    </row>
    <row r="302" spans="1:23" x14ac:dyDescent="0.35">
      <c r="A302" s="17"/>
      <c r="B302" s="96"/>
      <c r="C302" s="96"/>
      <c r="D302" s="81"/>
      <c r="E302" s="17"/>
      <c r="F302" s="17"/>
      <c r="G302" s="17"/>
      <c r="H302" s="17"/>
      <c r="I302" s="17"/>
      <c r="J302" s="17"/>
      <c r="K302" s="17"/>
      <c r="L302" s="17"/>
      <c r="M302" s="96"/>
      <c r="N302" s="96"/>
      <c r="O302" s="17"/>
      <c r="P302" s="17"/>
      <c r="Q302" s="17"/>
      <c r="R302" s="17"/>
      <c r="S302" s="17"/>
      <c r="T302" s="17"/>
      <c r="U302" s="17"/>
      <c r="V302" s="17"/>
      <c r="W302" s="17"/>
    </row>
    <row r="303" spans="1:23" x14ac:dyDescent="0.35">
      <c r="A303" s="17"/>
      <c r="B303" s="96"/>
      <c r="C303" s="96"/>
      <c r="D303" s="81"/>
      <c r="E303" s="17"/>
      <c r="F303" s="17"/>
      <c r="G303" s="17"/>
      <c r="H303" s="17"/>
      <c r="I303" s="17"/>
      <c r="J303" s="17"/>
      <c r="K303" s="17"/>
      <c r="L303" s="17"/>
      <c r="M303" s="96"/>
      <c r="N303" s="96"/>
      <c r="O303" s="17"/>
      <c r="P303" s="17"/>
      <c r="Q303" s="17"/>
      <c r="R303" s="17"/>
      <c r="S303" s="17"/>
      <c r="T303" s="17"/>
      <c r="U303" s="17"/>
      <c r="V303" s="17"/>
      <c r="W303" s="17"/>
    </row>
  </sheetData>
  <mergeCells count="2">
    <mergeCell ref="M4:N4"/>
    <mergeCell ref="B4:C4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E0468-9E32-4AC1-90D4-6F21400D82A3}">
  <dimension ref="A2:AI175"/>
  <sheetViews>
    <sheetView zoomScale="70" zoomScaleNormal="70" workbookViewId="0">
      <selection activeCell="A2" sqref="A2"/>
    </sheetView>
  </sheetViews>
  <sheetFormatPr defaultRowHeight="14.5" x14ac:dyDescent="0.35"/>
  <cols>
    <col min="1" max="1" width="10.1796875" customWidth="1"/>
    <col min="2" max="2" width="14.36328125" customWidth="1"/>
    <col min="3" max="3" width="11.1796875" customWidth="1"/>
    <col min="4" max="4" width="14.453125" customWidth="1"/>
    <col min="6" max="6" width="33.54296875" customWidth="1"/>
    <col min="7" max="8" width="12.26953125" bestFit="1" customWidth="1"/>
    <col min="10" max="10" width="20.54296875" bestFit="1" customWidth="1"/>
  </cols>
  <sheetData>
    <row r="2" spans="1:22" ht="18" x14ac:dyDescent="0.4">
      <c r="A2" s="101" t="s">
        <v>846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22" ht="15" thickBot="1" x14ac:dyDescent="0.4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22" x14ac:dyDescent="0.35">
      <c r="A4" s="102"/>
      <c r="B4" s="103"/>
      <c r="C4" s="103"/>
      <c r="D4" s="103"/>
      <c r="E4" s="103"/>
      <c r="F4" s="103"/>
      <c r="G4" s="103"/>
      <c r="H4" s="103"/>
      <c r="I4" s="103"/>
      <c r="J4" s="103"/>
      <c r="K4" s="104"/>
      <c r="L4" s="17"/>
    </row>
    <row r="5" spans="1:22" x14ac:dyDescent="0.35">
      <c r="A5" s="105" t="s">
        <v>255</v>
      </c>
      <c r="B5" s="86"/>
      <c r="C5" s="86"/>
      <c r="D5" s="86"/>
      <c r="E5" s="86"/>
      <c r="F5" s="86"/>
      <c r="G5" s="86"/>
      <c r="H5" s="86"/>
      <c r="I5" s="86"/>
      <c r="J5" s="86"/>
      <c r="K5" s="106"/>
      <c r="L5" s="17"/>
    </row>
    <row r="6" spans="1:22" x14ac:dyDescent="0.35">
      <c r="A6" s="215" t="s">
        <v>465</v>
      </c>
      <c r="B6" s="216"/>
      <c r="C6" s="216" t="s">
        <v>466</v>
      </c>
      <c r="D6" s="216"/>
      <c r="E6" s="86"/>
      <c r="F6" s="86" t="s">
        <v>268</v>
      </c>
      <c r="G6" s="86">
        <v>2.6473E-2</v>
      </c>
      <c r="H6" s="86"/>
      <c r="I6" s="86"/>
      <c r="J6" s="86"/>
      <c r="K6" s="106"/>
      <c r="L6" s="17"/>
    </row>
    <row r="7" spans="1:22" x14ac:dyDescent="0.35">
      <c r="A7" s="107" t="s">
        <v>261</v>
      </c>
      <c r="B7" s="108">
        <v>24</v>
      </c>
      <c r="C7" s="108" t="s">
        <v>261</v>
      </c>
      <c r="D7" s="108">
        <v>16</v>
      </c>
      <c r="E7" s="86"/>
      <c r="F7" s="86" t="s">
        <v>270</v>
      </c>
      <c r="G7" s="86" t="s">
        <v>424</v>
      </c>
      <c r="H7" s="86"/>
      <c r="I7" s="86"/>
      <c r="J7" s="86"/>
      <c r="K7" s="106"/>
      <c r="L7" s="17"/>
    </row>
    <row r="8" spans="1:22" x14ac:dyDescent="0.35">
      <c r="A8" s="107" t="s">
        <v>262</v>
      </c>
      <c r="B8" s="108">
        <v>0.11311</v>
      </c>
      <c r="C8" s="108" t="s">
        <v>262</v>
      </c>
      <c r="D8" s="108">
        <v>0.13958000000000001</v>
      </c>
      <c r="E8" s="86"/>
      <c r="F8" s="86" t="s">
        <v>271</v>
      </c>
      <c r="G8" s="86" t="s">
        <v>425</v>
      </c>
      <c r="H8" s="86"/>
      <c r="I8" s="86"/>
      <c r="J8" s="86"/>
      <c r="K8" s="106"/>
      <c r="L8" s="17"/>
    </row>
    <row r="9" spans="1:22" x14ac:dyDescent="0.35">
      <c r="A9" s="107" t="s">
        <v>264</v>
      </c>
      <c r="B9" s="108" t="s">
        <v>423</v>
      </c>
      <c r="C9" s="108" t="s">
        <v>264</v>
      </c>
      <c r="D9" s="108" t="s">
        <v>289</v>
      </c>
      <c r="E9" s="86"/>
      <c r="F9" s="86"/>
      <c r="G9" s="86"/>
      <c r="H9" s="86"/>
      <c r="I9" s="86"/>
      <c r="J9" s="86"/>
      <c r="K9" s="106"/>
      <c r="L9" s="17"/>
    </row>
    <row r="10" spans="1:22" x14ac:dyDescent="0.35">
      <c r="A10" s="107" t="s">
        <v>263</v>
      </c>
      <c r="B10" s="108">
        <v>7.7601999999999999E-4</v>
      </c>
      <c r="C10" s="108" t="s">
        <v>263</v>
      </c>
      <c r="D10" s="108">
        <v>8.8174E-4</v>
      </c>
      <c r="E10" s="86"/>
      <c r="F10" s="86" t="s">
        <v>272</v>
      </c>
      <c r="G10" s="88">
        <v>2.8683000000000001</v>
      </c>
      <c r="H10" s="86" t="s">
        <v>273</v>
      </c>
      <c r="I10" s="88">
        <v>6.7003000000000002E-3</v>
      </c>
      <c r="J10" s="86" t="s">
        <v>274</v>
      </c>
      <c r="K10" s="106">
        <v>2.0244</v>
      </c>
      <c r="L10" s="17"/>
    </row>
    <row r="11" spans="1:22" x14ac:dyDescent="0.35">
      <c r="A11" s="109"/>
      <c r="B11" s="86"/>
      <c r="C11" s="86"/>
      <c r="D11" s="86"/>
      <c r="E11" s="86"/>
      <c r="F11" s="86" t="s">
        <v>275</v>
      </c>
      <c r="G11" s="86">
        <v>2.831</v>
      </c>
      <c r="H11" s="86" t="s">
        <v>273</v>
      </c>
      <c r="I11" s="86">
        <v>8.0958999999999996E-3</v>
      </c>
      <c r="J11" s="86"/>
      <c r="K11" s="106"/>
      <c r="L11" s="17"/>
      <c r="V11" s="14"/>
    </row>
    <row r="12" spans="1:22" x14ac:dyDescent="0.35">
      <c r="A12" s="109"/>
      <c r="B12" s="86"/>
      <c r="C12" s="86"/>
      <c r="D12" s="86"/>
      <c r="E12" s="86"/>
      <c r="F12" s="86" t="s">
        <v>269</v>
      </c>
      <c r="G12" s="86" t="s">
        <v>273</v>
      </c>
      <c r="H12" s="86">
        <v>5.8999999999999999E-3</v>
      </c>
      <c r="I12" s="86"/>
      <c r="J12" s="86"/>
      <c r="K12" s="106"/>
      <c r="L12" s="17"/>
    </row>
    <row r="13" spans="1:22" x14ac:dyDescent="0.35">
      <c r="A13" s="109"/>
      <c r="B13" s="86"/>
      <c r="C13" s="86"/>
      <c r="D13" s="86"/>
      <c r="E13" s="86"/>
      <c r="F13" s="86"/>
      <c r="G13" s="86"/>
      <c r="H13" s="86"/>
      <c r="I13" s="86"/>
      <c r="J13" s="86"/>
      <c r="K13" s="106"/>
      <c r="L13" s="17"/>
    </row>
    <row r="14" spans="1:22" x14ac:dyDescent="0.35">
      <c r="A14" s="109"/>
      <c r="B14" s="86"/>
      <c r="C14" s="86"/>
      <c r="D14" s="86"/>
      <c r="E14" s="86"/>
      <c r="F14" s="86" t="s">
        <v>276</v>
      </c>
      <c r="G14" s="86">
        <v>6.7679999999999998</v>
      </c>
      <c r="H14" s="86" t="s">
        <v>277</v>
      </c>
      <c r="I14" s="86">
        <v>0.92569999999999997</v>
      </c>
      <c r="J14" s="86"/>
      <c r="K14" s="106"/>
      <c r="L14" s="17"/>
    </row>
    <row r="15" spans="1:22" x14ac:dyDescent="0.35">
      <c r="A15" s="109"/>
      <c r="B15" s="86"/>
      <c r="C15" s="86"/>
      <c r="D15" s="86"/>
      <c r="E15" s="86"/>
      <c r="F15" s="86" t="s">
        <v>426</v>
      </c>
      <c r="G15" s="86" t="s">
        <v>427</v>
      </c>
      <c r="H15" s="86"/>
      <c r="I15" s="86"/>
      <c r="J15" s="86"/>
      <c r="K15" s="106"/>
      <c r="L15" s="17"/>
    </row>
    <row r="16" spans="1:22" ht="15" thickBot="1" x14ac:dyDescent="0.4">
      <c r="A16" s="110"/>
      <c r="B16" s="111"/>
      <c r="C16" s="111"/>
      <c r="D16" s="111"/>
      <c r="E16" s="111"/>
      <c r="F16" s="111"/>
      <c r="G16" s="111"/>
      <c r="H16" s="111"/>
      <c r="I16" s="111"/>
      <c r="J16" s="111"/>
      <c r="K16" s="112"/>
      <c r="L16" s="17"/>
    </row>
    <row r="17" spans="1:28" x14ac:dyDescent="0.35">
      <c r="A17" s="113"/>
      <c r="B17" s="114"/>
      <c r="C17" s="114"/>
      <c r="D17" s="114"/>
      <c r="E17" s="114"/>
      <c r="F17" s="103"/>
      <c r="G17" s="103"/>
      <c r="H17" s="103"/>
      <c r="I17" s="104"/>
      <c r="J17" s="17"/>
      <c r="K17" s="17"/>
      <c r="L17" s="17"/>
      <c r="O17" s="8"/>
      <c r="AB17" s="8"/>
    </row>
    <row r="18" spans="1:28" x14ac:dyDescent="0.35">
      <c r="A18" s="105" t="s">
        <v>256</v>
      </c>
      <c r="B18" s="86"/>
      <c r="C18" s="86"/>
      <c r="D18" s="86"/>
      <c r="E18" s="86"/>
      <c r="F18" s="86"/>
      <c r="G18" s="86"/>
      <c r="H18" s="86"/>
      <c r="I18" s="106"/>
      <c r="J18" s="86"/>
      <c r="K18" s="86"/>
      <c r="L18" s="17"/>
    </row>
    <row r="19" spans="1:28" x14ac:dyDescent="0.35">
      <c r="A19" s="215" t="s">
        <v>465</v>
      </c>
      <c r="B19" s="216"/>
      <c r="C19" s="216" t="s">
        <v>466</v>
      </c>
      <c r="D19" s="216"/>
      <c r="E19" s="86"/>
      <c r="F19" s="86" t="s">
        <v>266</v>
      </c>
      <c r="G19" s="88">
        <v>1.1362000000000001</v>
      </c>
      <c r="H19" s="86" t="s">
        <v>265</v>
      </c>
      <c r="I19" s="115">
        <v>0.76204000000000005</v>
      </c>
      <c r="J19" s="86"/>
      <c r="K19" s="86"/>
      <c r="L19" s="17"/>
    </row>
    <row r="20" spans="1:28" x14ac:dyDescent="0.35">
      <c r="A20" s="107" t="s">
        <v>261</v>
      </c>
      <c r="B20" s="108">
        <v>24</v>
      </c>
      <c r="C20" s="108" t="s">
        <v>261</v>
      </c>
      <c r="D20" s="108">
        <v>16</v>
      </c>
      <c r="E20" s="86"/>
      <c r="F20" s="86" t="s">
        <v>267</v>
      </c>
      <c r="G20" s="86">
        <v>2.4664999999999999</v>
      </c>
      <c r="H20" s="86"/>
      <c r="I20" s="106"/>
      <c r="J20" s="86"/>
      <c r="K20" s="86"/>
      <c r="L20" s="17"/>
      <c r="M20" s="8"/>
      <c r="Z20" s="8"/>
    </row>
    <row r="21" spans="1:28" x14ac:dyDescent="0.35">
      <c r="A21" s="107" t="s">
        <v>263</v>
      </c>
      <c r="B21" s="108">
        <v>7.7601999999999999E-4</v>
      </c>
      <c r="C21" s="108" t="s">
        <v>263</v>
      </c>
      <c r="D21" s="108">
        <v>8.8174E-4</v>
      </c>
      <c r="E21" s="86"/>
      <c r="F21" s="86" t="s">
        <v>269</v>
      </c>
      <c r="G21" s="86" t="s">
        <v>265</v>
      </c>
      <c r="H21" s="86">
        <v>0.76419999999999999</v>
      </c>
      <c r="I21" s="106"/>
      <c r="J21" s="86"/>
      <c r="K21" s="86"/>
      <c r="L21" s="17"/>
    </row>
    <row r="22" spans="1:28" ht="15" thickBot="1" x14ac:dyDescent="0.4">
      <c r="A22" s="110"/>
      <c r="B22" s="111"/>
      <c r="C22" s="111"/>
      <c r="D22" s="111"/>
      <c r="E22" s="111"/>
      <c r="F22" s="42"/>
      <c r="G22" s="42"/>
      <c r="H22" s="42"/>
      <c r="I22" s="116"/>
      <c r="J22" s="86"/>
      <c r="K22" s="86"/>
      <c r="L22" s="17"/>
    </row>
    <row r="23" spans="1:28" x14ac:dyDescent="0.3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30" spans="1:28" x14ac:dyDescent="0.35">
      <c r="G30" s="14"/>
    </row>
    <row r="31" spans="1:28" x14ac:dyDescent="0.35">
      <c r="G31" s="14"/>
    </row>
    <row r="35" spans="2:28" x14ac:dyDescent="0.35">
      <c r="D35" s="8"/>
      <c r="O35" s="8"/>
      <c r="AB35" s="8"/>
    </row>
    <row r="36" spans="2:28" x14ac:dyDescent="0.35">
      <c r="D36" s="8"/>
      <c r="O36" s="8"/>
      <c r="AB36" s="8"/>
    </row>
    <row r="39" spans="2:28" x14ac:dyDescent="0.35">
      <c r="B39" s="8"/>
      <c r="M39" s="8"/>
      <c r="Z39" s="8"/>
    </row>
    <row r="52" spans="2:28" x14ac:dyDescent="0.35">
      <c r="AB52" s="8"/>
    </row>
    <row r="53" spans="2:28" x14ac:dyDescent="0.35">
      <c r="AB53" s="8"/>
    </row>
    <row r="54" spans="2:28" x14ac:dyDescent="0.35">
      <c r="D54" s="8"/>
      <c r="O54" s="8"/>
      <c r="AB54" s="8"/>
    </row>
    <row r="55" spans="2:28" x14ac:dyDescent="0.35">
      <c r="D55" s="8"/>
      <c r="O55" s="8"/>
      <c r="AA55" s="8"/>
      <c r="AB55" s="8"/>
    </row>
    <row r="57" spans="2:28" x14ac:dyDescent="0.35">
      <c r="AA57" s="8"/>
    </row>
    <row r="58" spans="2:28" x14ac:dyDescent="0.35">
      <c r="B58" s="8"/>
      <c r="M58" s="8"/>
    </row>
    <row r="59" spans="2:28" x14ac:dyDescent="0.35">
      <c r="Z59" s="8"/>
    </row>
    <row r="65" spans="4:35" x14ac:dyDescent="0.35">
      <c r="I65" s="8"/>
    </row>
    <row r="67" spans="4:35" x14ac:dyDescent="0.35">
      <c r="D67" s="8"/>
    </row>
    <row r="68" spans="4:35" x14ac:dyDescent="0.35">
      <c r="AI68" s="14"/>
    </row>
    <row r="74" spans="4:35" x14ac:dyDescent="0.35">
      <c r="AB74" s="8"/>
    </row>
    <row r="75" spans="4:35" x14ac:dyDescent="0.35">
      <c r="AB75" s="8"/>
    </row>
    <row r="78" spans="4:35" x14ac:dyDescent="0.35">
      <c r="Z78" s="8"/>
    </row>
    <row r="84" spans="1:10" x14ac:dyDescent="0.35">
      <c r="A84" t="s">
        <v>262</v>
      </c>
      <c r="B84">
        <v>7.1307999999999996E-2</v>
      </c>
      <c r="C84" t="s">
        <v>262</v>
      </c>
      <c r="D84">
        <v>6.8963999999999998E-2</v>
      </c>
      <c r="F84" t="s">
        <v>263</v>
      </c>
      <c r="G84" s="8">
        <v>6.2445000000000001E-6</v>
      </c>
      <c r="H84" t="s">
        <v>263</v>
      </c>
      <c r="I84" s="8">
        <v>2.3528000000000002E-6</v>
      </c>
      <c r="J84" s="12"/>
    </row>
    <row r="85" spans="1:10" x14ac:dyDescent="0.35">
      <c r="A85" t="s">
        <v>264</v>
      </c>
      <c r="B85" t="s">
        <v>294</v>
      </c>
      <c r="C85" t="s">
        <v>264</v>
      </c>
      <c r="D85" t="s">
        <v>295</v>
      </c>
      <c r="G85" s="8"/>
      <c r="I85" s="8"/>
      <c r="J85" s="12"/>
    </row>
    <row r="86" spans="1:10" x14ac:dyDescent="0.35">
      <c r="A86" t="s">
        <v>263</v>
      </c>
      <c r="B86" s="8">
        <v>6.2445000000000001E-6</v>
      </c>
      <c r="C86" t="s">
        <v>263</v>
      </c>
      <c r="D86" s="8">
        <v>2.3528000000000002E-6</v>
      </c>
      <c r="F86" t="s">
        <v>266</v>
      </c>
      <c r="G86">
        <v>2.6541000000000001</v>
      </c>
      <c r="H86" t="s">
        <v>265</v>
      </c>
      <c r="I86" s="9">
        <v>3.8022E-2</v>
      </c>
      <c r="J86" s="12"/>
    </row>
    <row r="87" spans="1:10" x14ac:dyDescent="0.35">
      <c r="B87" s="8"/>
      <c r="D87" s="8"/>
      <c r="F87" t="s">
        <v>267</v>
      </c>
      <c r="G87">
        <v>2.5143</v>
      </c>
      <c r="J87" s="12"/>
    </row>
    <row r="88" spans="1:10" x14ac:dyDescent="0.35">
      <c r="A88" t="s">
        <v>268</v>
      </c>
      <c r="B88">
        <v>2.3440000000000002E-3</v>
      </c>
      <c r="F88" t="s">
        <v>269</v>
      </c>
      <c r="G88" t="s">
        <v>265</v>
      </c>
      <c r="H88">
        <v>5.7000000000000002E-2</v>
      </c>
      <c r="J88" s="12"/>
    </row>
    <row r="89" spans="1:10" x14ac:dyDescent="0.35">
      <c r="A89" t="s">
        <v>270</v>
      </c>
      <c r="B89" t="s">
        <v>296</v>
      </c>
      <c r="J89" s="12"/>
    </row>
    <row r="90" spans="1:10" x14ac:dyDescent="0.35">
      <c r="A90" t="s">
        <v>271</v>
      </c>
      <c r="B90" t="s">
        <v>297</v>
      </c>
      <c r="J90" s="12"/>
    </row>
    <row r="91" spans="1:10" x14ac:dyDescent="0.35">
      <c r="J91" s="12"/>
    </row>
    <row r="92" spans="1:10" x14ac:dyDescent="0.35">
      <c r="A92" t="s">
        <v>272</v>
      </c>
      <c r="B92">
        <v>3.6421999999999999</v>
      </c>
      <c r="C92" t="s">
        <v>273</v>
      </c>
      <c r="D92">
        <v>8.0340999999999995E-4</v>
      </c>
      <c r="E92" t="s">
        <v>274</v>
      </c>
      <c r="J92" s="12"/>
    </row>
    <row r="93" spans="1:10" x14ac:dyDescent="0.35">
      <c r="A93" t="s">
        <v>275</v>
      </c>
      <c r="B93">
        <v>3.0150999999999999</v>
      </c>
      <c r="C93" t="s">
        <v>273</v>
      </c>
      <c r="D93" s="9">
        <v>8.8707000000000005E-3</v>
      </c>
      <c r="J93" s="12"/>
    </row>
    <row r="94" spans="1:10" x14ac:dyDescent="0.35">
      <c r="A94" t="s">
        <v>269</v>
      </c>
      <c r="B94" t="s">
        <v>273</v>
      </c>
      <c r="C94">
        <v>4.0000000000000002E-4</v>
      </c>
      <c r="J94" s="12"/>
    </row>
    <row r="95" spans="1:10" x14ac:dyDescent="0.35">
      <c r="J95" s="12"/>
    </row>
    <row r="96" spans="1:10" x14ac:dyDescent="0.35">
      <c r="A96" t="s">
        <v>276</v>
      </c>
      <c r="B96">
        <v>36.4</v>
      </c>
      <c r="C96" t="s">
        <v>277</v>
      </c>
      <c r="D96">
        <v>1.2569999999999999</v>
      </c>
      <c r="J96" s="12"/>
    </row>
    <row r="97" spans="1:10" x14ac:dyDescent="0.35">
      <c r="A97" t="s">
        <v>290</v>
      </c>
      <c r="B97" t="s">
        <v>291</v>
      </c>
      <c r="J97" s="12"/>
    </row>
    <row r="98" spans="1:10" x14ac:dyDescent="0.35">
      <c r="J98" s="12"/>
    </row>
    <row r="99" spans="1:10" x14ac:dyDescent="0.35">
      <c r="J99" s="12"/>
    </row>
    <row r="100" spans="1:10" x14ac:dyDescent="0.35">
      <c r="J100" s="12"/>
    </row>
    <row r="101" spans="1:10" x14ac:dyDescent="0.35">
      <c r="A101" t="s">
        <v>255</v>
      </c>
      <c r="F101" t="s">
        <v>256</v>
      </c>
      <c r="J101" s="12"/>
    </row>
    <row r="102" spans="1:10" x14ac:dyDescent="0.35">
      <c r="J102" s="12"/>
    </row>
    <row r="103" spans="1:10" x14ac:dyDescent="0.35">
      <c r="A103" t="s">
        <v>298</v>
      </c>
      <c r="B103" t="s">
        <v>299</v>
      </c>
      <c r="F103" t="s">
        <v>298</v>
      </c>
      <c r="G103" t="s">
        <v>299</v>
      </c>
      <c r="J103" s="12"/>
    </row>
    <row r="104" spans="1:10" x14ac:dyDescent="0.35">
      <c r="A104" t="s">
        <v>261</v>
      </c>
      <c r="B104">
        <v>24</v>
      </c>
      <c r="C104" t="s">
        <v>261</v>
      </c>
      <c r="D104">
        <v>16</v>
      </c>
      <c r="F104" t="s">
        <v>261</v>
      </c>
      <c r="G104">
        <v>24</v>
      </c>
      <c r="H104" t="s">
        <v>261</v>
      </c>
      <c r="I104">
        <v>16</v>
      </c>
      <c r="J104" s="12"/>
    </row>
    <row r="105" spans="1:10" x14ac:dyDescent="0.35">
      <c r="A105" t="s">
        <v>262</v>
      </c>
      <c r="B105">
        <v>0.67830000000000001</v>
      </c>
      <c r="C105" t="s">
        <v>262</v>
      </c>
      <c r="D105">
        <v>0.65805999999999998</v>
      </c>
      <c r="F105" t="s">
        <v>263</v>
      </c>
      <c r="G105">
        <v>6.9727000000000005E-4</v>
      </c>
      <c r="H105" t="s">
        <v>263</v>
      </c>
      <c r="I105">
        <v>8.4807000000000003E-4</v>
      </c>
      <c r="J105" s="12"/>
    </row>
    <row r="106" spans="1:10" x14ac:dyDescent="0.35">
      <c r="A106" t="s">
        <v>264</v>
      </c>
      <c r="B106" t="s">
        <v>300</v>
      </c>
      <c r="C106" t="s">
        <v>264</v>
      </c>
      <c r="D106" t="s">
        <v>301</v>
      </c>
      <c r="J106" s="12"/>
    </row>
    <row r="107" spans="1:10" x14ac:dyDescent="0.35">
      <c r="A107" t="s">
        <v>263</v>
      </c>
      <c r="B107">
        <v>6.9727000000000005E-4</v>
      </c>
      <c r="C107" t="s">
        <v>263</v>
      </c>
      <c r="D107">
        <v>8.4807000000000003E-4</v>
      </c>
      <c r="F107" t="s">
        <v>266</v>
      </c>
      <c r="G107">
        <v>1.2162999999999999</v>
      </c>
      <c r="H107" t="s">
        <v>265</v>
      </c>
      <c r="I107" s="11">
        <v>0.65466999999999997</v>
      </c>
      <c r="J107" s="12"/>
    </row>
    <row r="108" spans="1:10" x14ac:dyDescent="0.35">
      <c r="F108" t="s">
        <v>267</v>
      </c>
      <c r="G108">
        <v>2.4664999999999999</v>
      </c>
      <c r="J108" s="12"/>
    </row>
    <row r="109" spans="1:10" x14ac:dyDescent="0.35">
      <c r="A109" t="s">
        <v>268</v>
      </c>
      <c r="B109">
        <v>2.0233000000000001E-2</v>
      </c>
      <c r="F109" t="s">
        <v>269</v>
      </c>
      <c r="G109" t="s">
        <v>265</v>
      </c>
      <c r="H109">
        <v>0.65920000000000001</v>
      </c>
      <c r="J109" s="12"/>
    </row>
    <row r="110" spans="1:10" x14ac:dyDescent="0.35">
      <c r="A110" t="s">
        <v>270</v>
      </c>
      <c r="B110" t="s">
        <v>302</v>
      </c>
      <c r="J110" s="12"/>
    </row>
    <row r="111" spans="1:10" x14ac:dyDescent="0.35">
      <c r="A111" t="s">
        <v>271</v>
      </c>
      <c r="B111" t="s">
        <v>303</v>
      </c>
      <c r="J111" s="12"/>
    </row>
    <row r="112" spans="1:10" x14ac:dyDescent="0.35">
      <c r="J112" s="12"/>
    </row>
    <row r="113" spans="1:10" x14ac:dyDescent="0.35">
      <c r="A113" t="s">
        <v>272</v>
      </c>
      <c r="B113">
        <v>2.2787999999999999</v>
      </c>
      <c r="C113" t="s">
        <v>273</v>
      </c>
      <c r="D113" s="9">
        <v>2.8382999999999999E-2</v>
      </c>
      <c r="E113" t="s">
        <v>274</v>
      </c>
      <c r="J113" s="12"/>
    </row>
    <row r="114" spans="1:10" x14ac:dyDescent="0.35">
      <c r="A114" t="s">
        <v>275</v>
      </c>
      <c r="B114">
        <v>2.2336</v>
      </c>
      <c r="C114" t="s">
        <v>273</v>
      </c>
      <c r="D114">
        <v>3.3099000000000003E-2</v>
      </c>
      <c r="J114" s="12"/>
    </row>
    <row r="115" spans="1:10" x14ac:dyDescent="0.35">
      <c r="A115" t="s">
        <v>269</v>
      </c>
      <c r="B115" t="s">
        <v>273</v>
      </c>
      <c r="C115">
        <v>2.76E-2</v>
      </c>
      <c r="J115" s="12"/>
    </row>
    <row r="116" spans="1:10" x14ac:dyDescent="0.35">
      <c r="J116" s="12"/>
    </row>
    <row r="117" spans="1:10" x14ac:dyDescent="0.35">
      <c r="A117" t="s">
        <v>276</v>
      </c>
      <c r="B117">
        <v>2.2770000000000001</v>
      </c>
      <c r="C117" t="s">
        <v>277</v>
      </c>
      <c r="D117">
        <v>0.73550000000000004</v>
      </c>
      <c r="J117" s="12"/>
    </row>
    <row r="118" spans="1:10" x14ac:dyDescent="0.35">
      <c r="A118" t="s">
        <v>304</v>
      </c>
      <c r="B118" t="s">
        <v>305</v>
      </c>
      <c r="J118" s="12"/>
    </row>
    <row r="119" spans="1:10" x14ac:dyDescent="0.35">
      <c r="J119" s="12"/>
    </row>
    <row r="120" spans="1:10" x14ac:dyDescent="0.35">
      <c r="A120" t="s">
        <v>255</v>
      </c>
      <c r="F120" t="s">
        <v>256</v>
      </c>
      <c r="J120" s="12"/>
    </row>
    <row r="121" spans="1:10" x14ac:dyDescent="0.35">
      <c r="J121" s="12"/>
    </row>
    <row r="122" spans="1:10" x14ac:dyDescent="0.35">
      <c r="A122" t="s">
        <v>306</v>
      </c>
      <c r="B122" t="s">
        <v>307</v>
      </c>
      <c r="F122" t="s">
        <v>306</v>
      </c>
      <c r="G122" t="s">
        <v>307</v>
      </c>
      <c r="J122" s="12"/>
    </row>
    <row r="123" spans="1:10" x14ac:dyDescent="0.35">
      <c r="A123" t="s">
        <v>261</v>
      </c>
      <c r="B123">
        <v>24</v>
      </c>
      <c r="C123" t="s">
        <v>261</v>
      </c>
      <c r="D123">
        <v>16</v>
      </c>
      <c r="F123" t="s">
        <v>261</v>
      </c>
      <c r="G123">
        <v>24</v>
      </c>
      <c r="H123" t="s">
        <v>261</v>
      </c>
      <c r="I123">
        <v>16</v>
      </c>
      <c r="J123" s="12"/>
    </row>
    <row r="124" spans="1:10" x14ac:dyDescent="0.35">
      <c r="A124" t="s">
        <v>262</v>
      </c>
      <c r="B124">
        <v>6.8721000000000004E-2</v>
      </c>
      <c r="C124" t="s">
        <v>262</v>
      </c>
      <c r="D124">
        <v>6.6681000000000004E-2</v>
      </c>
      <c r="F124" t="s">
        <v>263</v>
      </c>
      <c r="G124" s="8">
        <v>7.1469000000000001E-6</v>
      </c>
      <c r="H124" t="s">
        <v>263</v>
      </c>
      <c r="I124" s="8">
        <v>8.7602999999999998E-6</v>
      </c>
      <c r="J124" s="12"/>
    </row>
    <row r="125" spans="1:10" x14ac:dyDescent="0.35">
      <c r="A125" t="s">
        <v>264</v>
      </c>
      <c r="B125" t="s">
        <v>308</v>
      </c>
      <c r="C125" t="s">
        <v>264</v>
      </c>
      <c r="D125" t="s">
        <v>309</v>
      </c>
      <c r="J125" s="12"/>
    </row>
    <row r="126" spans="1:10" x14ac:dyDescent="0.35">
      <c r="A126" t="s">
        <v>263</v>
      </c>
      <c r="B126" s="8">
        <v>7.1469000000000001E-6</v>
      </c>
      <c r="C126" t="s">
        <v>263</v>
      </c>
      <c r="D126" s="8">
        <v>8.7602999999999998E-6</v>
      </c>
      <c r="F126" t="s">
        <v>266</v>
      </c>
      <c r="G126">
        <v>1.2257</v>
      </c>
      <c r="H126" t="s">
        <v>265</v>
      </c>
      <c r="I126" s="10">
        <v>0.64280000000000004</v>
      </c>
      <c r="J126" s="12"/>
    </row>
    <row r="127" spans="1:10" x14ac:dyDescent="0.35">
      <c r="F127" t="s">
        <v>267</v>
      </c>
      <c r="G127">
        <v>2.4664999999999999</v>
      </c>
      <c r="J127" s="12"/>
    </row>
    <row r="128" spans="1:10" x14ac:dyDescent="0.35">
      <c r="A128" t="s">
        <v>268</v>
      </c>
      <c r="B128">
        <v>2.0395999999999999E-3</v>
      </c>
      <c r="F128" t="s">
        <v>269</v>
      </c>
      <c r="G128" t="s">
        <v>265</v>
      </c>
      <c r="H128">
        <v>0.64370000000000005</v>
      </c>
      <c r="J128" s="12"/>
    </row>
    <row r="129" spans="1:10" x14ac:dyDescent="0.35">
      <c r="A129" t="s">
        <v>270</v>
      </c>
      <c r="B129" t="s">
        <v>310</v>
      </c>
      <c r="J129" s="12"/>
    </row>
    <row r="130" spans="1:10" x14ac:dyDescent="0.35">
      <c r="A130" t="s">
        <v>271</v>
      </c>
      <c r="B130" t="s">
        <v>311</v>
      </c>
      <c r="J130" s="12"/>
    </row>
    <row r="131" spans="1:10" x14ac:dyDescent="0.35">
      <c r="J131" s="12"/>
    </row>
    <row r="132" spans="1:10" x14ac:dyDescent="0.35">
      <c r="A132" t="s">
        <v>272</v>
      </c>
      <c r="B132">
        <v>2.2650999999999999</v>
      </c>
      <c r="C132" t="s">
        <v>273</v>
      </c>
      <c r="D132" s="9">
        <v>2.9293E-2</v>
      </c>
      <c r="E132" t="s">
        <v>274</v>
      </c>
      <c r="J132" s="12"/>
    </row>
    <row r="133" spans="1:10" x14ac:dyDescent="0.35">
      <c r="A133" t="s">
        <v>275</v>
      </c>
      <c r="B133">
        <v>2.2183999999999999</v>
      </c>
      <c r="C133" t="s">
        <v>273</v>
      </c>
      <c r="D133">
        <v>3.4250000000000003E-2</v>
      </c>
      <c r="J133" s="12"/>
    </row>
    <row r="134" spans="1:10" x14ac:dyDescent="0.35">
      <c r="A134" t="s">
        <v>269</v>
      </c>
      <c r="B134" t="s">
        <v>273</v>
      </c>
      <c r="C134">
        <v>2.6599999999999999E-2</v>
      </c>
      <c r="J134" s="12"/>
    </row>
    <row r="135" spans="1:10" x14ac:dyDescent="0.35">
      <c r="J135" s="12"/>
    </row>
    <row r="136" spans="1:10" x14ac:dyDescent="0.35">
      <c r="A136" t="s">
        <v>276</v>
      </c>
      <c r="B136">
        <v>2.2250000000000001</v>
      </c>
      <c r="C136" t="s">
        <v>277</v>
      </c>
      <c r="D136">
        <v>0.73099999999999998</v>
      </c>
      <c r="J136" s="12"/>
    </row>
    <row r="137" spans="1:10" x14ac:dyDescent="0.35">
      <c r="A137" t="s">
        <v>304</v>
      </c>
      <c r="B137" t="s">
        <v>305</v>
      </c>
      <c r="J137" s="12"/>
    </row>
    <row r="138" spans="1:10" x14ac:dyDescent="0.35">
      <c r="J138" s="12"/>
    </row>
    <row r="139" spans="1:10" x14ac:dyDescent="0.35">
      <c r="A139" t="s">
        <v>255</v>
      </c>
      <c r="F139" t="s">
        <v>256</v>
      </c>
      <c r="J139" s="12"/>
    </row>
    <row r="140" spans="1:10" x14ac:dyDescent="0.35">
      <c r="J140" s="12"/>
    </row>
    <row r="141" spans="1:10" x14ac:dyDescent="0.35">
      <c r="A141" t="s">
        <v>312</v>
      </c>
      <c r="B141" t="s">
        <v>313</v>
      </c>
      <c r="F141" t="s">
        <v>312</v>
      </c>
      <c r="G141" t="s">
        <v>313</v>
      </c>
      <c r="J141" s="12"/>
    </row>
    <row r="142" spans="1:10" x14ac:dyDescent="0.35">
      <c r="A142" t="s">
        <v>261</v>
      </c>
      <c r="B142">
        <v>39</v>
      </c>
      <c r="C142" t="s">
        <v>261</v>
      </c>
      <c r="D142">
        <v>33</v>
      </c>
      <c r="F142" t="s">
        <v>261</v>
      </c>
      <c r="G142">
        <v>39</v>
      </c>
      <c r="H142" t="s">
        <v>261</v>
      </c>
      <c r="I142">
        <v>33</v>
      </c>
      <c r="J142" s="12"/>
    </row>
    <row r="143" spans="1:10" x14ac:dyDescent="0.35">
      <c r="A143" t="s">
        <v>262</v>
      </c>
      <c r="B143">
        <v>0.69647000000000003</v>
      </c>
      <c r="C143" t="s">
        <v>262</v>
      </c>
      <c r="D143">
        <v>0.65081999999999995</v>
      </c>
      <c r="F143" t="s">
        <v>263</v>
      </c>
      <c r="G143">
        <v>3.5112000000000001E-4</v>
      </c>
      <c r="H143" t="s">
        <v>263</v>
      </c>
      <c r="I143">
        <v>1.225E-3</v>
      </c>
      <c r="J143" s="12"/>
    </row>
    <row r="144" spans="1:10" x14ac:dyDescent="0.35">
      <c r="A144" t="s">
        <v>264</v>
      </c>
      <c r="B144" t="s">
        <v>314</v>
      </c>
      <c r="C144" t="s">
        <v>264</v>
      </c>
      <c r="D144" t="s">
        <v>315</v>
      </c>
      <c r="J144" s="12"/>
    </row>
    <row r="145" spans="1:10" x14ac:dyDescent="0.35">
      <c r="A145" t="s">
        <v>263</v>
      </c>
      <c r="B145">
        <v>3.5112000000000001E-4</v>
      </c>
      <c r="C145" t="s">
        <v>263</v>
      </c>
      <c r="D145">
        <v>1.225E-3</v>
      </c>
      <c r="F145" t="s">
        <v>266</v>
      </c>
      <c r="G145">
        <v>3.4887000000000001</v>
      </c>
      <c r="H145" t="s">
        <v>265</v>
      </c>
      <c r="I145" s="9">
        <v>2.9795000000000001E-4</v>
      </c>
      <c r="J145" s="12"/>
    </row>
    <row r="146" spans="1:10" x14ac:dyDescent="0.35">
      <c r="F146" t="s">
        <v>267</v>
      </c>
      <c r="G146">
        <v>1.9469000000000001</v>
      </c>
      <c r="J146" s="12"/>
    </row>
    <row r="147" spans="1:10" x14ac:dyDescent="0.35">
      <c r="A147" t="s">
        <v>268</v>
      </c>
      <c r="B147">
        <v>4.5651999999999998E-2</v>
      </c>
      <c r="F147" t="s">
        <v>269</v>
      </c>
      <c r="G147" t="s">
        <v>265</v>
      </c>
      <c r="H147">
        <v>2.0000000000000001E-4</v>
      </c>
      <c r="J147" s="12"/>
    </row>
    <row r="148" spans="1:10" x14ac:dyDescent="0.35">
      <c r="A148" t="s">
        <v>270</v>
      </c>
      <c r="B148" t="s">
        <v>316</v>
      </c>
      <c r="J148" s="12"/>
    </row>
    <row r="149" spans="1:10" x14ac:dyDescent="0.35">
      <c r="A149" t="s">
        <v>271</v>
      </c>
      <c r="B149" t="s">
        <v>317</v>
      </c>
      <c r="J149" s="12"/>
    </row>
    <row r="150" spans="1:10" x14ac:dyDescent="0.35">
      <c r="J150" s="12"/>
    </row>
    <row r="151" spans="1:10" x14ac:dyDescent="0.35">
      <c r="A151" t="s">
        <v>272</v>
      </c>
      <c r="B151">
        <v>7.0449000000000002</v>
      </c>
      <c r="C151" t="s">
        <v>273</v>
      </c>
      <c r="D151" s="8">
        <v>1.0344000000000001E-9</v>
      </c>
      <c r="E151" t="s">
        <v>274</v>
      </c>
      <c r="J151" s="12"/>
    </row>
    <row r="152" spans="1:10" x14ac:dyDescent="0.35">
      <c r="A152" t="s">
        <v>275</v>
      </c>
      <c r="B152">
        <v>6.7218999999999998</v>
      </c>
      <c r="C152" t="s">
        <v>273</v>
      </c>
      <c r="D152" s="7">
        <v>2.1448999999999999E-8</v>
      </c>
      <c r="J152" s="12"/>
    </row>
    <row r="153" spans="1:10" x14ac:dyDescent="0.35">
      <c r="A153" t="s">
        <v>269</v>
      </c>
      <c r="B153" t="s">
        <v>273</v>
      </c>
      <c r="C153">
        <v>1E-4</v>
      </c>
      <c r="J153" s="12"/>
    </row>
    <row r="154" spans="1:10" x14ac:dyDescent="0.35">
      <c r="J154" s="12"/>
    </row>
    <row r="155" spans="1:10" x14ac:dyDescent="0.35">
      <c r="A155" t="s">
        <v>276</v>
      </c>
      <c r="B155" s="8">
        <v>7842000</v>
      </c>
      <c r="C155" t="s">
        <v>277</v>
      </c>
      <c r="D155">
        <v>1.6659999999999999</v>
      </c>
      <c r="J155" s="12"/>
    </row>
    <row r="156" spans="1:10" x14ac:dyDescent="0.35">
      <c r="A156" t="s">
        <v>278</v>
      </c>
      <c r="B156" t="s">
        <v>291</v>
      </c>
      <c r="J156" s="12"/>
    </row>
    <row r="157" spans="1:10" x14ac:dyDescent="0.35">
      <c r="J157" s="12"/>
    </row>
    <row r="158" spans="1:10" x14ac:dyDescent="0.35">
      <c r="A158" t="s">
        <v>255</v>
      </c>
      <c r="F158" t="s">
        <v>256</v>
      </c>
      <c r="J158" s="12"/>
    </row>
    <row r="159" spans="1:10" x14ac:dyDescent="0.35">
      <c r="J159" s="12"/>
    </row>
    <row r="160" spans="1:10" x14ac:dyDescent="0.35">
      <c r="A160" t="s">
        <v>318</v>
      </c>
      <c r="B160" t="s">
        <v>319</v>
      </c>
      <c r="F160" t="s">
        <v>318</v>
      </c>
      <c r="G160" t="s">
        <v>319</v>
      </c>
      <c r="J160" s="12"/>
    </row>
    <row r="161" spans="1:10" x14ac:dyDescent="0.35">
      <c r="A161" t="s">
        <v>261</v>
      </c>
      <c r="B161">
        <v>39</v>
      </c>
      <c r="C161" t="s">
        <v>261</v>
      </c>
      <c r="D161">
        <v>33</v>
      </c>
      <c r="F161" t="s">
        <v>261</v>
      </c>
      <c r="G161">
        <v>39</v>
      </c>
      <c r="H161" t="s">
        <v>261</v>
      </c>
      <c r="I161">
        <v>33</v>
      </c>
      <c r="J161" s="12"/>
    </row>
    <row r="162" spans="1:10" x14ac:dyDescent="0.35">
      <c r="A162" t="s">
        <v>262</v>
      </c>
      <c r="B162">
        <v>7.0571999999999996E-2</v>
      </c>
      <c r="C162" t="s">
        <v>262</v>
      </c>
      <c r="D162">
        <v>6.5933000000000005E-2</v>
      </c>
      <c r="F162" t="s">
        <v>263</v>
      </c>
      <c r="G162" s="8">
        <v>3.6030999999999999E-6</v>
      </c>
      <c r="H162" t="s">
        <v>263</v>
      </c>
      <c r="I162" s="8">
        <v>1.2578999999999999E-5</v>
      </c>
      <c r="J162" s="12"/>
    </row>
    <row r="163" spans="1:10" x14ac:dyDescent="0.35">
      <c r="A163" t="s">
        <v>264</v>
      </c>
      <c r="B163" t="s">
        <v>320</v>
      </c>
      <c r="C163" t="s">
        <v>264</v>
      </c>
      <c r="D163" t="s">
        <v>321</v>
      </c>
      <c r="J163" s="12"/>
    </row>
    <row r="164" spans="1:10" x14ac:dyDescent="0.35">
      <c r="A164" t="s">
        <v>263</v>
      </c>
      <c r="B164" s="8">
        <v>3.6030999999999999E-6</v>
      </c>
      <c r="C164" t="s">
        <v>263</v>
      </c>
      <c r="D164" s="8">
        <v>1.2578999999999999E-5</v>
      </c>
      <c r="F164" t="s">
        <v>266</v>
      </c>
      <c r="G164">
        <v>3.4910000000000001</v>
      </c>
      <c r="H164" t="s">
        <v>265</v>
      </c>
      <c r="I164" s="9">
        <v>2.9589999999999998E-4</v>
      </c>
      <c r="J164" s="12"/>
    </row>
    <row r="165" spans="1:10" x14ac:dyDescent="0.35">
      <c r="F165" t="s">
        <v>267</v>
      </c>
      <c r="G165">
        <v>1.9469000000000001</v>
      </c>
      <c r="J165" s="12"/>
    </row>
    <row r="166" spans="1:10" x14ac:dyDescent="0.35">
      <c r="A166" t="s">
        <v>268</v>
      </c>
      <c r="B166">
        <v>4.6385000000000003E-3</v>
      </c>
      <c r="F166" t="s">
        <v>269</v>
      </c>
      <c r="G166" t="s">
        <v>265</v>
      </c>
      <c r="H166">
        <v>5.0000000000000001E-4</v>
      </c>
      <c r="J166" s="12"/>
    </row>
    <row r="167" spans="1:10" x14ac:dyDescent="0.35">
      <c r="A167" t="s">
        <v>270</v>
      </c>
      <c r="B167" t="s">
        <v>322</v>
      </c>
      <c r="J167" s="12"/>
    </row>
    <row r="168" spans="1:10" x14ac:dyDescent="0.35">
      <c r="A168" t="s">
        <v>271</v>
      </c>
      <c r="B168" t="s">
        <v>323</v>
      </c>
      <c r="J168" s="12"/>
    </row>
    <row r="169" spans="1:10" x14ac:dyDescent="0.35">
      <c r="J169" s="12"/>
    </row>
    <row r="170" spans="1:10" x14ac:dyDescent="0.35">
      <c r="A170" t="s">
        <v>272</v>
      </c>
      <c r="B170">
        <v>7.0644</v>
      </c>
      <c r="C170" t="s">
        <v>273</v>
      </c>
      <c r="D170" s="8">
        <v>9.5292000000000006E-10</v>
      </c>
      <c r="E170" t="s">
        <v>274</v>
      </c>
      <c r="J170" s="12"/>
    </row>
    <row r="171" spans="1:10" x14ac:dyDescent="0.35">
      <c r="A171" t="s">
        <v>275</v>
      </c>
      <c r="B171">
        <v>6.7404000000000002</v>
      </c>
      <c r="C171" t="s">
        <v>273</v>
      </c>
      <c r="D171" s="7">
        <v>2.0120999999999999E-8</v>
      </c>
      <c r="J171" s="12"/>
    </row>
    <row r="172" spans="1:10" x14ac:dyDescent="0.35">
      <c r="A172" t="s">
        <v>269</v>
      </c>
      <c r="B172" t="s">
        <v>273</v>
      </c>
      <c r="C172">
        <v>1E-4</v>
      </c>
      <c r="J172" s="12"/>
    </row>
    <row r="173" spans="1:10" x14ac:dyDescent="0.35">
      <c r="J173" s="12"/>
    </row>
    <row r="174" spans="1:10" x14ac:dyDescent="0.35">
      <c r="A174" t="s">
        <v>276</v>
      </c>
      <c r="B174" s="8">
        <v>8468000</v>
      </c>
      <c r="C174" t="s">
        <v>277</v>
      </c>
      <c r="D174">
        <v>1.671</v>
      </c>
      <c r="J174" s="12"/>
    </row>
    <row r="175" spans="1:10" x14ac:dyDescent="0.35">
      <c r="A175" t="s">
        <v>278</v>
      </c>
      <c r="B175" t="s">
        <v>291</v>
      </c>
      <c r="J175" s="12"/>
    </row>
  </sheetData>
  <mergeCells count="4">
    <mergeCell ref="A6:B6"/>
    <mergeCell ref="C6:D6"/>
    <mergeCell ref="A19:B19"/>
    <mergeCell ref="C19:D1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057D8-5D71-4FF2-BF58-92529D43AA9E}">
  <dimension ref="A2:AM225"/>
  <sheetViews>
    <sheetView zoomScale="70" zoomScaleNormal="70" workbookViewId="0">
      <selection activeCell="A2" sqref="A2"/>
    </sheetView>
  </sheetViews>
  <sheetFormatPr defaultRowHeight="14.5" x14ac:dyDescent="0.35"/>
  <cols>
    <col min="1" max="1" width="48.1796875" customWidth="1"/>
    <col min="2" max="2" width="12.6328125" bestFit="1" customWidth="1"/>
    <col min="3" max="3" width="9.81640625" bestFit="1" customWidth="1"/>
    <col min="4" max="4" width="12.6328125" bestFit="1" customWidth="1"/>
    <col min="5" max="5" width="11.81640625" customWidth="1"/>
    <col min="6" max="6" width="9.453125" bestFit="1" customWidth="1"/>
    <col min="16" max="16" width="53.26953125" customWidth="1"/>
    <col min="17" max="17" width="12.6328125" bestFit="1" customWidth="1"/>
    <col min="18" max="18" width="9.81640625" bestFit="1" customWidth="1"/>
    <col min="19" max="19" width="12.6328125" bestFit="1" customWidth="1"/>
    <col min="20" max="20" width="12" customWidth="1"/>
    <col min="21" max="21" width="9.453125" bestFit="1" customWidth="1"/>
    <col min="26" max="26" width="9.1796875" customWidth="1"/>
  </cols>
  <sheetData>
    <row r="2" spans="1:39" ht="18" x14ac:dyDescent="0.4">
      <c r="A2" s="16" t="s">
        <v>845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</row>
    <row r="3" spans="1:39" ht="15" thickBot="1" x14ac:dyDescent="0.4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</row>
    <row r="4" spans="1:39" ht="18" thickBot="1" x14ac:dyDescent="0.4">
      <c r="A4" s="217" t="s">
        <v>385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9"/>
      <c r="P4" s="220" t="s">
        <v>401</v>
      </c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2"/>
      <c r="AD4" s="17"/>
    </row>
    <row r="5" spans="1:39" x14ac:dyDescent="0.35">
      <c r="A5" s="1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18"/>
      <c r="P5" s="1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18"/>
      <c r="AD5" s="17"/>
    </row>
    <row r="6" spans="1:39" ht="15.5" x14ac:dyDescent="0.35">
      <c r="A6" s="119" t="s">
        <v>402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18"/>
      <c r="P6" s="119" t="s">
        <v>329</v>
      </c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18"/>
      <c r="AD6" s="17"/>
    </row>
    <row r="7" spans="1:39" x14ac:dyDescent="0.35">
      <c r="A7" s="120" t="s">
        <v>224</v>
      </c>
      <c r="B7" s="121"/>
      <c r="C7" s="121"/>
      <c r="D7" s="121"/>
      <c r="E7" s="121"/>
      <c r="F7" s="121"/>
      <c r="G7" s="17"/>
      <c r="H7" s="17"/>
      <c r="I7" s="17"/>
      <c r="J7" s="17"/>
      <c r="K7" s="17"/>
      <c r="L7" s="17"/>
      <c r="M7" s="17"/>
      <c r="N7" s="17"/>
      <c r="O7" s="118"/>
      <c r="P7" s="105" t="s">
        <v>222</v>
      </c>
      <c r="Q7" s="17"/>
      <c r="R7" s="17"/>
      <c r="S7" s="17"/>
      <c r="T7" s="17"/>
      <c r="U7" s="17"/>
      <c r="V7" s="17"/>
      <c r="W7" s="75" t="s">
        <v>221</v>
      </c>
      <c r="X7" s="17"/>
      <c r="Y7" s="17"/>
      <c r="Z7" s="17"/>
      <c r="AA7" s="17"/>
      <c r="AB7" s="17"/>
      <c r="AC7" s="118"/>
      <c r="AD7" s="17"/>
      <c r="AG7" s="6"/>
    </row>
    <row r="8" spans="1:39" x14ac:dyDescent="0.35">
      <c r="A8" s="122"/>
      <c r="B8" s="121" t="s">
        <v>230</v>
      </c>
      <c r="C8" s="121" t="s">
        <v>231</v>
      </c>
      <c r="D8" s="121" t="s">
        <v>232</v>
      </c>
      <c r="E8" s="121" t="s">
        <v>233</v>
      </c>
      <c r="F8" s="121" t="s">
        <v>234</v>
      </c>
      <c r="G8" s="17"/>
      <c r="H8" s="17"/>
      <c r="I8" s="17"/>
      <c r="J8" s="17"/>
      <c r="K8" s="17"/>
      <c r="L8" s="17"/>
      <c r="M8" s="17"/>
      <c r="N8" s="17"/>
      <c r="O8" s="118"/>
      <c r="P8" s="105" t="s">
        <v>224</v>
      </c>
      <c r="Q8" s="86"/>
      <c r="R8" s="86"/>
      <c r="S8" s="86"/>
      <c r="T8" s="86"/>
      <c r="U8" s="86"/>
      <c r="V8" s="17"/>
      <c r="W8" s="17" t="s">
        <v>223</v>
      </c>
      <c r="X8" s="17"/>
      <c r="Y8" s="17"/>
      <c r="Z8" s="17"/>
      <c r="AA8" s="17"/>
      <c r="AB8" s="17"/>
      <c r="AC8" s="118"/>
      <c r="AD8" s="123"/>
      <c r="AE8" s="3"/>
      <c r="AF8" s="3"/>
      <c r="AG8" s="3"/>
      <c r="AH8" s="3"/>
      <c r="AI8" s="3"/>
      <c r="AJ8" s="3"/>
      <c r="AK8" s="3"/>
      <c r="AL8" s="3"/>
      <c r="AM8" s="3"/>
    </row>
    <row r="9" spans="1:39" x14ac:dyDescent="0.35">
      <c r="A9" s="122" t="s">
        <v>235</v>
      </c>
      <c r="B9" s="121">
        <v>3.31182</v>
      </c>
      <c r="C9" s="124">
        <v>2</v>
      </c>
      <c r="D9" s="121">
        <v>1.65591</v>
      </c>
      <c r="E9" s="124">
        <v>7.758</v>
      </c>
      <c r="F9" s="121">
        <v>1.2999999999999999E-3</v>
      </c>
      <c r="G9" s="17"/>
      <c r="H9" s="17"/>
      <c r="I9" s="17"/>
      <c r="J9" s="17"/>
      <c r="K9" s="17"/>
      <c r="L9" s="17"/>
      <c r="M9" s="17"/>
      <c r="N9" s="17"/>
      <c r="O9" s="118"/>
      <c r="P9" s="109"/>
      <c r="Q9" s="86" t="s">
        <v>230</v>
      </c>
      <c r="R9" s="86" t="s">
        <v>231</v>
      </c>
      <c r="S9" s="86" t="s">
        <v>232</v>
      </c>
      <c r="T9" s="86" t="s">
        <v>233</v>
      </c>
      <c r="U9" s="86" t="s">
        <v>234</v>
      </c>
      <c r="V9" s="17"/>
      <c r="W9" s="76"/>
      <c r="X9" s="76" t="s">
        <v>225</v>
      </c>
      <c r="Y9" s="76" t="s">
        <v>226</v>
      </c>
      <c r="Z9" s="76" t="s">
        <v>227</v>
      </c>
      <c r="AA9" s="76" t="s">
        <v>228</v>
      </c>
      <c r="AB9" s="76" t="s">
        <v>229</v>
      </c>
      <c r="AC9" s="125"/>
      <c r="AD9" s="123"/>
      <c r="AE9" s="3"/>
      <c r="AF9" s="3"/>
      <c r="AG9" s="3"/>
      <c r="AH9" s="3"/>
      <c r="AI9" s="3"/>
      <c r="AJ9" s="3"/>
      <c r="AK9" s="3"/>
      <c r="AL9" s="3"/>
      <c r="AM9" s="3"/>
    </row>
    <row r="10" spans="1:39" x14ac:dyDescent="0.35">
      <c r="A10" s="122" t="s">
        <v>236</v>
      </c>
      <c r="B10" s="121">
        <v>9.3916900000000005</v>
      </c>
      <c r="C10" s="124">
        <v>44</v>
      </c>
      <c r="D10" s="121">
        <v>0.213447</v>
      </c>
      <c r="E10" s="121" t="s">
        <v>237</v>
      </c>
      <c r="F10" s="121"/>
      <c r="G10" s="17"/>
      <c r="H10" s="17"/>
      <c r="I10" s="17"/>
      <c r="J10" s="17"/>
      <c r="K10" s="17"/>
      <c r="L10" s="17"/>
      <c r="M10" s="17"/>
      <c r="N10" s="17"/>
      <c r="O10" s="118"/>
      <c r="P10" s="109" t="s">
        <v>235</v>
      </c>
      <c r="Q10" s="86">
        <v>0.24968599999999999</v>
      </c>
      <c r="R10" s="88">
        <v>4</v>
      </c>
      <c r="S10" s="86">
        <v>6.2421600000000001E-2</v>
      </c>
      <c r="T10" s="88">
        <v>29.69</v>
      </c>
      <c r="U10" s="93">
        <v>3.345E-17</v>
      </c>
      <c r="V10" s="17"/>
      <c r="W10" s="76"/>
      <c r="X10" s="76"/>
      <c r="Y10" s="76"/>
      <c r="Z10" s="76"/>
      <c r="AA10" s="76"/>
      <c r="AB10" s="76"/>
      <c r="AC10" s="125"/>
      <c r="AD10" s="123"/>
      <c r="AE10" s="3"/>
      <c r="AF10" s="3"/>
      <c r="AG10" s="3"/>
      <c r="AH10" s="3"/>
      <c r="AI10" s="3"/>
      <c r="AJ10" s="3"/>
      <c r="AK10" s="3"/>
      <c r="AL10" s="3"/>
      <c r="AM10" s="3"/>
    </row>
    <row r="11" spans="1:39" x14ac:dyDescent="0.35">
      <c r="A11" s="122" t="s">
        <v>238</v>
      </c>
      <c r="B11" s="121">
        <v>12.7035</v>
      </c>
      <c r="C11" s="121">
        <v>46</v>
      </c>
      <c r="D11" s="121">
        <v>1.14E-3</v>
      </c>
      <c r="E11" s="121"/>
      <c r="F11" s="121"/>
      <c r="G11" s="17"/>
      <c r="H11" s="17"/>
      <c r="I11" s="17"/>
      <c r="J11" s="17"/>
      <c r="K11" s="17"/>
      <c r="L11" s="17"/>
      <c r="M11" s="17"/>
      <c r="N11" s="17"/>
      <c r="O11" s="118"/>
      <c r="P11" s="109" t="s">
        <v>236</v>
      </c>
      <c r="Q11" s="86">
        <v>0.25442399999999998</v>
      </c>
      <c r="R11" s="88">
        <v>121</v>
      </c>
      <c r="S11" s="86">
        <v>2.10268E-3</v>
      </c>
      <c r="T11" s="86" t="s">
        <v>237</v>
      </c>
      <c r="U11" s="86"/>
      <c r="V11" s="17"/>
      <c r="W11" s="76" t="s">
        <v>225</v>
      </c>
      <c r="X11" s="76"/>
      <c r="Y11" s="126">
        <v>4.0949999999999999E-5</v>
      </c>
      <c r="Z11" s="126">
        <v>2.0720000000000002E-5</v>
      </c>
      <c r="AA11" s="76">
        <v>0</v>
      </c>
      <c r="AB11" s="126">
        <v>6.2970000000000001E-10</v>
      </c>
      <c r="AC11" s="125"/>
      <c r="AD11" s="123"/>
      <c r="AE11" s="3"/>
      <c r="AF11" s="3"/>
      <c r="AG11" s="3"/>
      <c r="AH11" s="3"/>
      <c r="AI11" s="15"/>
      <c r="AJ11" s="3"/>
      <c r="AK11" s="3"/>
      <c r="AL11" s="3"/>
      <c r="AM11" s="3"/>
    </row>
    <row r="12" spans="1:39" x14ac:dyDescent="0.35">
      <c r="A12" s="122"/>
      <c r="B12" s="121"/>
      <c r="C12" s="121"/>
      <c r="D12" s="121"/>
      <c r="E12" s="121"/>
      <c r="F12" s="121"/>
      <c r="G12" s="17"/>
      <c r="H12" s="17"/>
      <c r="I12" s="17"/>
      <c r="J12" s="17"/>
      <c r="K12" s="17"/>
      <c r="L12" s="17"/>
      <c r="M12" s="17"/>
      <c r="N12" s="17"/>
      <c r="O12" s="118"/>
      <c r="P12" s="109" t="s">
        <v>238</v>
      </c>
      <c r="Q12" s="86">
        <v>0.50410999999999995</v>
      </c>
      <c r="R12" s="86">
        <v>125</v>
      </c>
      <c r="S12" s="93">
        <v>1.0000000000000001E-5</v>
      </c>
      <c r="T12" s="86"/>
      <c r="U12" s="86"/>
      <c r="V12" s="17"/>
      <c r="W12" s="76" t="s">
        <v>226</v>
      </c>
      <c r="X12" s="76">
        <v>6.8170000000000002</v>
      </c>
      <c r="Y12" s="76"/>
      <c r="Z12" s="76">
        <v>0.97060000000000002</v>
      </c>
      <c r="AA12" s="126">
        <v>8.9430000000000001E-8</v>
      </c>
      <c r="AB12" s="76">
        <v>0.1002</v>
      </c>
      <c r="AC12" s="125"/>
      <c r="AD12" s="123"/>
      <c r="AE12" s="3"/>
      <c r="AF12" s="3"/>
      <c r="AG12" s="3"/>
      <c r="AH12" s="3"/>
      <c r="AI12" s="3"/>
      <c r="AJ12" s="3"/>
      <c r="AK12" s="3"/>
      <c r="AL12" s="3"/>
      <c r="AM12" s="3"/>
    </row>
    <row r="13" spans="1:39" x14ac:dyDescent="0.35">
      <c r="A13" s="122" t="s">
        <v>239</v>
      </c>
      <c r="B13" s="121"/>
      <c r="C13" s="121"/>
      <c r="D13" s="121"/>
      <c r="E13" s="121"/>
      <c r="F13" s="121"/>
      <c r="G13" s="17"/>
      <c r="H13" s="17"/>
      <c r="I13" s="17"/>
      <c r="J13" s="17"/>
      <c r="K13" s="17"/>
      <c r="L13" s="17"/>
      <c r="M13" s="17"/>
      <c r="N13" s="17"/>
      <c r="O13" s="118"/>
      <c r="P13" s="109"/>
      <c r="Q13" s="86"/>
      <c r="R13" s="86"/>
      <c r="S13" s="86"/>
      <c r="T13" s="86"/>
      <c r="U13" s="86"/>
      <c r="V13" s="17"/>
      <c r="W13" s="76" t="s">
        <v>227</v>
      </c>
      <c r="X13" s="76">
        <v>7.0460000000000003</v>
      </c>
      <c r="Y13" s="76">
        <v>0.88570000000000004</v>
      </c>
      <c r="Z13" s="76"/>
      <c r="AA13" s="126">
        <v>6.2440000000000005E-5</v>
      </c>
      <c r="AB13" s="76">
        <v>0.54690000000000005</v>
      </c>
      <c r="AC13" s="125"/>
      <c r="AD13" s="123"/>
      <c r="AE13" s="3"/>
      <c r="AF13" s="3"/>
      <c r="AG13" s="3"/>
      <c r="AH13" s="3"/>
      <c r="AI13" s="3"/>
      <c r="AJ13" s="3"/>
      <c r="AK13" s="3"/>
      <c r="AL13" s="3"/>
      <c r="AM13" s="3"/>
    </row>
    <row r="14" spans="1:39" x14ac:dyDescent="0.35">
      <c r="A14" s="122" t="s">
        <v>240</v>
      </c>
      <c r="B14" s="121">
        <v>0.110058</v>
      </c>
      <c r="C14" s="121" t="s">
        <v>241</v>
      </c>
      <c r="D14" s="121">
        <v>0.213447</v>
      </c>
      <c r="E14" s="121" t="s">
        <v>242</v>
      </c>
      <c r="F14" s="121">
        <v>0.34020400000000001</v>
      </c>
      <c r="G14" s="17"/>
      <c r="H14" s="17"/>
      <c r="I14" s="17"/>
      <c r="J14" s="17"/>
      <c r="K14" s="17"/>
      <c r="L14" s="17"/>
      <c r="M14" s="17"/>
      <c r="N14" s="17"/>
      <c r="O14" s="118"/>
      <c r="P14" s="109" t="s">
        <v>239</v>
      </c>
      <c r="Q14" s="86"/>
      <c r="R14" s="86"/>
      <c r="S14" s="86"/>
      <c r="T14" s="86"/>
      <c r="U14" s="86"/>
      <c r="V14" s="17"/>
      <c r="W14" s="76" t="s">
        <v>228</v>
      </c>
      <c r="X14" s="76">
        <v>14.63</v>
      </c>
      <c r="Y14" s="76">
        <v>8.7379999999999995</v>
      </c>
      <c r="Z14" s="76">
        <v>6.673</v>
      </c>
      <c r="AA14" s="76"/>
      <c r="AB14" s="76">
        <v>1.201E-3</v>
      </c>
      <c r="AC14" s="125"/>
      <c r="AD14" s="123"/>
      <c r="AE14" s="3"/>
      <c r="AF14" s="3"/>
      <c r="AG14" s="3"/>
      <c r="AH14" s="3"/>
      <c r="AI14" s="15"/>
      <c r="AJ14" s="3"/>
      <c r="AK14" s="3"/>
      <c r="AL14" s="3"/>
      <c r="AM14" s="3"/>
    </row>
    <row r="15" spans="1:39" x14ac:dyDescent="0.35">
      <c r="A15" s="122"/>
      <c r="B15" s="121"/>
      <c r="C15" s="121"/>
      <c r="D15" s="121"/>
      <c r="E15" s="121"/>
      <c r="F15" s="121"/>
      <c r="G15" s="17"/>
      <c r="H15" s="17"/>
      <c r="I15" s="17"/>
      <c r="J15" s="17"/>
      <c r="K15" s="17"/>
      <c r="L15" s="17"/>
      <c r="M15" s="17"/>
      <c r="N15" s="17"/>
      <c r="O15" s="118"/>
      <c r="P15" s="109" t="s">
        <v>240</v>
      </c>
      <c r="Q15" s="86">
        <v>2.4841300000000002E-3</v>
      </c>
      <c r="R15" s="86" t="s">
        <v>241</v>
      </c>
      <c r="S15" s="86">
        <v>2.10268E-3</v>
      </c>
      <c r="T15" s="86" t="s">
        <v>242</v>
      </c>
      <c r="U15" s="86">
        <v>0.54158099999999998</v>
      </c>
      <c r="V15" s="17"/>
      <c r="W15" s="76" t="s">
        <v>229</v>
      </c>
      <c r="X15" s="76">
        <v>10.15</v>
      </c>
      <c r="Y15" s="76">
        <v>3.5179999999999998</v>
      </c>
      <c r="Z15" s="76">
        <v>2.16</v>
      </c>
      <c r="AA15" s="76">
        <v>5.5940000000000003</v>
      </c>
      <c r="AB15" s="76"/>
      <c r="AC15" s="125"/>
      <c r="AD15" s="123"/>
      <c r="AE15" s="3"/>
      <c r="AF15" s="3"/>
      <c r="AG15" s="3"/>
      <c r="AH15" s="3"/>
      <c r="AI15" s="3"/>
      <c r="AJ15" s="3"/>
      <c r="AK15" s="3"/>
      <c r="AL15" s="3"/>
      <c r="AM15" s="3"/>
    </row>
    <row r="16" spans="1:39" x14ac:dyDescent="0.35">
      <c r="A16" s="122" t="s">
        <v>243</v>
      </c>
      <c r="B16" s="121">
        <v>0.2233</v>
      </c>
      <c r="C16" s="121"/>
      <c r="D16" s="121"/>
      <c r="E16" s="121"/>
      <c r="F16" s="121"/>
      <c r="G16" s="17"/>
      <c r="H16" s="17"/>
      <c r="I16" s="17"/>
      <c r="J16" s="17"/>
      <c r="K16" s="17"/>
      <c r="L16" s="17"/>
      <c r="M16" s="17"/>
      <c r="N16" s="17"/>
      <c r="O16" s="118"/>
      <c r="P16" s="109"/>
      <c r="Q16" s="86"/>
      <c r="R16" s="86"/>
      <c r="S16" s="86"/>
      <c r="T16" s="86"/>
      <c r="U16" s="86"/>
      <c r="V16" s="17"/>
      <c r="W16" s="17"/>
      <c r="X16" s="17"/>
      <c r="Y16" s="17"/>
      <c r="Z16" s="17"/>
      <c r="AA16" s="17"/>
      <c r="AB16" s="17"/>
      <c r="AC16" s="125"/>
      <c r="AD16" s="123"/>
      <c r="AE16" s="3"/>
      <c r="AF16" s="3"/>
      <c r="AG16" s="3"/>
      <c r="AH16" s="3"/>
      <c r="AI16" s="3"/>
      <c r="AJ16" s="15"/>
      <c r="AK16" s="15"/>
      <c r="AL16" s="15"/>
      <c r="AM16" s="15"/>
    </row>
    <row r="17" spans="1:39" x14ac:dyDescent="0.35">
      <c r="A17" s="122"/>
      <c r="B17" s="121"/>
      <c r="C17" s="121"/>
      <c r="D17" s="121"/>
      <c r="E17" s="121"/>
      <c r="F17" s="121"/>
      <c r="G17" s="17"/>
      <c r="H17" s="17"/>
      <c r="I17" s="17"/>
      <c r="J17" s="17"/>
      <c r="K17" s="17"/>
      <c r="L17" s="17"/>
      <c r="M17" s="17"/>
      <c r="N17" s="17"/>
      <c r="O17" s="118"/>
      <c r="P17" s="109" t="s">
        <v>243</v>
      </c>
      <c r="Q17" s="86">
        <v>0.47660000000000002</v>
      </c>
      <c r="R17" s="86"/>
      <c r="S17" s="86"/>
      <c r="T17" s="86"/>
      <c r="U17" s="86"/>
      <c r="V17" s="17"/>
      <c r="W17" s="17"/>
      <c r="X17" s="17"/>
      <c r="Y17" s="17"/>
      <c r="Z17" s="17"/>
      <c r="AA17" s="17"/>
      <c r="AB17" s="17"/>
      <c r="AC17" s="125"/>
      <c r="AD17" s="123"/>
      <c r="AE17" s="3"/>
      <c r="AF17" s="3"/>
      <c r="AG17" s="3"/>
      <c r="AH17" s="3"/>
      <c r="AI17" s="3"/>
      <c r="AJ17" s="3"/>
      <c r="AK17" s="3"/>
      <c r="AL17" s="3"/>
      <c r="AM17" s="3"/>
    </row>
    <row r="18" spans="1:39" x14ac:dyDescent="0.35">
      <c r="A18" s="122" t="s">
        <v>244</v>
      </c>
      <c r="B18" s="121" t="s">
        <v>245</v>
      </c>
      <c r="C18" s="124">
        <v>0.17910000000000001</v>
      </c>
      <c r="D18" s="121"/>
      <c r="E18" s="121"/>
      <c r="F18" s="121"/>
      <c r="G18" s="17"/>
      <c r="H18" s="17"/>
      <c r="I18" s="17"/>
      <c r="J18" s="17"/>
      <c r="K18" s="17"/>
      <c r="L18" s="17"/>
      <c r="M18" s="17"/>
      <c r="N18" s="17"/>
      <c r="O18" s="118"/>
      <c r="P18" s="109"/>
      <c r="Q18" s="86"/>
      <c r="R18" s="86"/>
      <c r="S18" s="86"/>
      <c r="T18" s="86"/>
      <c r="U18" s="86"/>
      <c r="V18" s="17"/>
      <c r="W18" s="17"/>
      <c r="X18" s="17"/>
      <c r="Y18" s="17"/>
      <c r="Z18" s="17"/>
      <c r="AA18" s="17"/>
      <c r="AB18" s="17"/>
      <c r="AC18" s="125"/>
      <c r="AD18" s="123"/>
      <c r="AE18" s="3"/>
      <c r="AF18" s="3"/>
      <c r="AG18" s="3"/>
      <c r="AH18" s="3"/>
      <c r="AI18" s="3"/>
      <c r="AJ18" s="3"/>
      <c r="AK18" s="3"/>
      <c r="AL18" s="3"/>
      <c r="AM18" s="3"/>
    </row>
    <row r="19" spans="1:39" x14ac:dyDescent="0.35">
      <c r="A19" s="122" t="s">
        <v>246</v>
      </c>
      <c r="B19" s="121" t="s">
        <v>245</v>
      </c>
      <c r="C19" s="121">
        <v>0.20680000000000001</v>
      </c>
      <c r="D19" s="121"/>
      <c r="E19" s="121"/>
      <c r="F19" s="121"/>
      <c r="G19" s="17"/>
      <c r="H19" s="17"/>
      <c r="I19" s="17"/>
      <c r="J19" s="17"/>
      <c r="K19" s="17"/>
      <c r="L19" s="17"/>
      <c r="M19" s="17"/>
      <c r="N19" s="17"/>
      <c r="O19" s="118"/>
      <c r="P19" s="109" t="s">
        <v>244</v>
      </c>
      <c r="Q19" s="86" t="s">
        <v>245</v>
      </c>
      <c r="R19" s="88">
        <v>6.2389999999999998E-3</v>
      </c>
      <c r="S19" s="86"/>
      <c r="T19" s="86"/>
      <c r="U19" s="86"/>
      <c r="V19" s="17"/>
      <c r="W19" s="17"/>
      <c r="X19" s="17"/>
      <c r="Y19" s="17"/>
      <c r="Z19" s="17"/>
      <c r="AA19" s="17"/>
      <c r="AB19" s="17"/>
      <c r="AC19" s="125"/>
      <c r="AD19" s="123"/>
      <c r="AE19" s="3"/>
      <c r="AF19" s="3"/>
      <c r="AG19" s="3"/>
      <c r="AH19" s="3"/>
      <c r="AI19" s="3"/>
      <c r="AJ19" s="3"/>
      <c r="AK19" s="3"/>
      <c r="AL19" s="3"/>
      <c r="AM19" s="3"/>
    </row>
    <row r="20" spans="1:39" x14ac:dyDescent="0.35">
      <c r="A20" s="122"/>
      <c r="B20" s="121"/>
      <c r="C20" s="121"/>
      <c r="D20" s="121"/>
      <c r="E20" s="121"/>
      <c r="F20" s="121"/>
      <c r="G20" s="17"/>
      <c r="H20" s="17"/>
      <c r="I20" s="17"/>
      <c r="J20" s="17"/>
      <c r="K20" s="17"/>
      <c r="L20" s="17"/>
      <c r="M20" s="17"/>
      <c r="N20" s="17"/>
      <c r="O20" s="118"/>
      <c r="P20" s="109" t="s">
        <v>246</v>
      </c>
      <c r="Q20" s="86" t="s">
        <v>245</v>
      </c>
      <c r="R20" s="86">
        <v>1.6969999999999999E-2</v>
      </c>
      <c r="S20" s="86"/>
      <c r="T20" s="86"/>
      <c r="U20" s="86"/>
      <c r="V20" s="17"/>
      <c r="W20" s="17"/>
      <c r="X20" s="17"/>
      <c r="Y20" s="17"/>
      <c r="Z20" s="17"/>
      <c r="AA20" s="17"/>
      <c r="AB20" s="17"/>
      <c r="AC20" s="125"/>
      <c r="AD20" s="123"/>
      <c r="AE20" s="3"/>
      <c r="AF20" s="3"/>
      <c r="AG20" s="3"/>
      <c r="AH20" s="3"/>
      <c r="AI20" s="3"/>
      <c r="AJ20" s="3"/>
      <c r="AK20" s="3"/>
      <c r="AL20" s="3"/>
      <c r="AM20" s="3"/>
    </row>
    <row r="21" spans="1:39" x14ac:dyDescent="0.35">
      <c r="A21" s="122" t="s">
        <v>467</v>
      </c>
      <c r="B21" s="121"/>
      <c r="C21" s="121"/>
      <c r="D21" s="121"/>
      <c r="E21" s="121"/>
      <c r="F21" s="121"/>
      <c r="G21" s="17"/>
      <c r="H21" s="17"/>
      <c r="I21" s="17"/>
      <c r="J21" s="17"/>
      <c r="K21" s="17"/>
      <c r="L21" s="17"/>
      <c r="M21" s="17"/>
      <c r="N21" s="17"/>
      <c r="O21" s="118"/>
      <c r="P21" s="109"/>
      <c r="Q21" s="86"/>
      <c r="R21" s="86"/>
      <c r="S21" s="86"/>
      <c r="T21" s="86"/>
      <c r="U21" s="86"/>
      <c r="V21" s="17"/>
      <c r="W21" s="17"/>
      <c r="X21" s="17"/>
      <c r="Y21" s="17"/>
      <c r="Z21" s="17"/>
      <c r="AA21" s="17"/>
      <c r="AB21" s="17"/>
      <c r="AC21" s="125"/>
      <c r="AD21" s="17"/>
    </row>
    <row r="22" spans="1:39" x14ac:dyDescent="0.35">
      <c r="A22" s="122"/>
      <c r="B22" s="121"/>
      <c r="C22" s="121"/>
      <c r="D22" s="121"/>
      <c r="E22" s="121"/>
      <c r="F22" s="121"/>
      <c r="G22" s="17"/>
      <c r="H22" s="17"/>
      <c r="I22" s="17"/>
      <c r="J22" s="17"/>
      <c r="K22" s="17"/>
      <c r="L22" s="17"/>
      <c r="M22" s="17"/>
      <c r="N22" s="17"/>
      <c r="O22" s="118"/>
      <c r="P22" s="109" t="s">
        <v>481</v>
      </c>
      <c r="Q22" s="88" t="s">
        <v>482</v>
      </c>
      <c r="R22" s="88" t="s">
        <v>483</v>
      </c>
      <c r="S22" s="88" t="s">
        <v>484</v>
      </c>
      <c r="T22" s="86"/>
      <c r="U22" s="86"/>
      <c r="V22" s="17"/>
      <c r="W22" s="17"/>
      <c r="X22" s="17"/>
      <c r="Y22" s="17"/>
      <c r="Z22" s="17"/>
      <c r="AA22" s="17"/>
      <c r="AB22" s="17"/>
      <c r="AC22" s="118"/>
      <c r="AD22" s="17"/>
    </row>
    <row r="23" spans="1:39" x14ac:dyDescent="0.35">
      <c r="A23" s="122" t="s">
        <v>468</v>
      </c>
      <c r="B23" s="121"/>
      <c r="C23" s="121"/>
      <c r="D23" s="121"/>
      <c r="E23" s="121"/>
      <c r="F23" s="121"/>
      <c r="G23" s="17"/>
      <c r="H23" s="17"/>
      <c r="I23" s="17"/>
      <c r="J23" s="17"/>
      <c r="K23" s="17"/>
      <c r="L23" s="17"/>
      <c r="M23" s="17"/>
      <c r="N23" s="17"/>
      <c r="O23" s="118"/>
      <c r="P23" s="109"/>
      <c r="Q23" s="86"/>
      <c r="R23" s="86"/>
      <c r="S23" s="86"/>
      <c r="T23" s="86"/>
      <c r="U23" s="86"/>
      <c r="V23" s="17"/>
      <c r="W23" s="17"/>
      <c r="X23" s="17"/>
      <c r="Y23" s="17"/>
      <c r="Z23" s="17"/>
      <c r="AA23" s="17"/>
      <c r="AB23" s="17"/>
      <c r="AC23" s="118"/>
      <c r="AD23" s="17"/>
    </row>
    <row r="24" spans="1:39" x14ac:dyDescent="0.35">
      <c r="A24" s="122"/>
      <c r="B24" s="121"/>
      <c r="C24" s="121"/>
      <c r="D24" s="121"/>
      <c r="E24" s="121"/>
      <c r="F24" s="121"/>
      <c r="G24" s="17"/>
      <c r="H24" s="75" t="s">
        <v>221</v>
      </c>
      <c r="I24" s="17"/>
      <c r="J24" s="17"/>
      <c r="K24" s="17"/>
      <c r="L24" s="17"/>
      <c r="M24" s="17"/>
      <c r="N24" s="17"/>
      <c r="O24" s="118"/>
      <c r="P24" s="109" t="s">
        <v>247</v>
      </c>
      <c r="Q24" s="86"/>
      <c r="R24" s="86"/>
      <c r="S24" s="86"/>
      <c r="T24" s="86"/>
      <c r="U24" s="86"/>
      <c r="V24" s="17"/>
      <c r="W24" s="17"/>
      <c r="X24" s="17"/>
      <c r="Y24" s="17"/>
      <c r="Z24" s="17"/>
      <c r="AA24" s="17"/>
      <c r="AB24" s="17"/>
      <c r="AC24" s="118"/>
      <c r="AD24" s="17"/>
    </row>
    <row r="25" spans="1:39" ht="15" thickBot="1" x14ac:dyDescent="0.4">
      <c r="A25" s="120" t="s">
        <v>458</v>
      </c>
      <c r="B25" s="121"/>
      <c r="C25" s="121"/>
      <c r="D25" s="121"/>
      <c r="E25" s="121"/>
      <c r="F25" s="121"/>
      <c r="G25" s="17"/>
      <c r="H25" s="121" t="s">
        <v>527</v>
      </c>
      <c r="I25" s="17"/>
      <c r="J25" s="17"/>
      <c r="K25" s="17"/>
      <c r="L25" s="17"/>
      <c r="M25" s="17"/>
      <c r="N25" s="17"/>
      <c r="O25" s="118"/>
      <c r="P25" s="127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116"/>
      <c r="AD25" s="17"/>
    </row>
    <row r="26" spans="1:39" x14ac:dyDescent="0.35">
      <c r="A26" s="122" t="s">
        <v>459</v>
      </c>
      <c r="B26" s="124">
        <v>11.14</v>
      </c>
      <c r="C26" s="121"/>
      <c r="D26" s="121"/>
      <c r="E26" s="121"/>
      <c r="F26" s="121"/>
      <c r="G26" s="17"/>
      <c r="H26" s="76"/>
      <c r="I26" s="76" t="s">
        <v>386</v>
      </c>
      <c r="J26" s="76" t="s">
        <v>387</v>
      </c>
      <c r="K26" s="76" t="s">
        <v>388</v>
      </c>
      <c r="L26" s="17"/>
      <c r="M26" s="17"/>
      <c r="N26" s="17"/>
      <c r="O26" s="118"/>
      <c r="P26" s="102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4"/>
      <c r="AD26" s="17"/>
    </row>
    <row r="27" spans="1:39" ht="15.5" x14ac:dyDescent="0.35">
      <c r="A27" s="122" t="s">
        <v>460</v>
      </c>
      <c r="B27" s="121">
        <v>11.14</v>
      </c>
      <c r="C27" s="121"/>
      <c r="D27" s="121"/>
      <c r="E27" s="121"/>
      <c r="F27" s="121"/>
      <c r="G27" s="17"/>
      <c r="H27" s="76" t="s">
        <v>386</v>
      </c>
      <c r="I27" s="76"/>
      <c r="J27" s="76">
        <v>9.5320000000000005E-3</v>
      </c>
      <c r="K27" s="76">
        <v>1.761E-3</v>
      </c>
      <c r="L27" s="17"/>
      <c r="M27" s="17"/>
      <c r="N27" s="17"/>
      <c r="O27" s="118"/>
      <c r="P27" s="119" t="s">
        <v>248</v>
      </c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18"/>
      <c r="AD27" s="17"/>
    </row>
    <row r="28" spans="1:39" x14ac:dyDescent="0.35">
      <c r="A28" s="122" t="s">
        <v>245</v>
      </c>
      <c r="B28" s="124">
        <v>3.8070000000000001E-3</v>
      </c>
      <c r="C28" s="121"/>
      <c r="D28" s="121"/>
      <c r="E28" s="121"/>
      <c r="F28" s="121"/>
      <c r="G28" s="17"/>
      <c r="H28" s="76" t="s">
        <v>387</v>
      </c>
      <c r="I28" s="76">
        <v>9.5320000000000005E-3</v>
      </c>
      <c r="J28" s="76"/>
      <c r="K28" s="76">
        <v>0.71609999999999996</v>
      </c>
      <c r="L28" s="17"/>
      <c r="M28" s="17"/>
      <c r="N28" s="17"/>
      <c r="O28" s="118"/>
      <c r="P28" s="105" t="s">
        <v>222</v>
      </c>
      <c r="Q28" s="17"/>
      <c r="R28" s="17"/>
      <c r="S28" s="17"/>
      <c r="T28" s="17"/>
      <c r="U28" s="17"/>
      <c r="V28" s="17"/>
      <c r="W28" s="75" t="s">
        <v>221</v>
      </c>
      <c r="X28" s="17"/>
      <c r="Y28" s="17"/>
      <c r="Z28" s="17"/>
      <c r="AA28" s="17"/>
      <c r="AB28" s="17"/>
      <c r="AC28" s="118"/>
      <c r="AD28" s="17"/>
    </row>
    <row r="29" spans="1:39" x14ac:dyDescent="0.35">
      <c r="A29" s="122"/>
      <c r="B29" s="121"/>
      <c r="C29" s="121"/>
      <c r="D29" s="121"/>
      <c r="E29" s="121"/>
      <c r="F29" s="121"/>
      <c r="G29" s="17"/>
      <c r="H29" s="76" t="s">
        <v>388</v>
      </c>
      <c r="I29" s="76">
        <v>1.761E-3</v>
      </c>
      <c r="J29" s="76">
        <v>0.71609999999999996</v>
      </c>
      <c r="K29" s="76"/>
      <c r="L29" s="17"/>
      <c r="M29" s="17"/>
      <c r="N29" s="17"/>
      <c r="O29" s="118"/>
      <c r="P29" s="105" t="s">
        <v>224</v>
      </c>
      <c r="Q29" s="86"/>
      <c r="R29" s="86"/>
      <c r="S29" s="86"/>
      <c r="T29" s="86"/>
      <c r="U29" s="86"/>
      <c r="V29" s="17"/>
      <c r="W29" s="17" t="s">
        <v>223</v>
      </c>
      <c r="X29" s="17"/>
      <c r="Y29" s="17"/>
      <c r="Z29" s="17"/>
      <c r="AA29" s="17"/>
      <c r="AB29" s="17"/>
      <c r="AC29" s="118"/>
      <c r="AD29" s="17"/>
    </row>
    <row r="30" spans="1:39" x14ac:dyDescent="0.35">
      <c r="A30" s="122" t="s">
        <v>461</v>
      </c>
      <c r="B30" s="121"/>
      <c r="C30" s="121"/>
      <c r="D30" s="121"/>
      <c r="E30" s="121"/>
      <c r="F30" s="121"/>
      <c r="G30" s="17"/>
      <c r="H30" s="17"/>
      <c r="I30" s="17"/>
      <c r="J30" s="17"/>
      <c r="K30" s="17"/>
      <c r="L30" s="17"/>
      <c r="M30" s="17"/>
      <c r="N30" s="17"/>
      <c r="O30" s="118"/>
      <c r="P30" s="109"/>
      <c r="Q30" s="86" t="s">
        <v>230</v>
      </c>
      <c r="R30" s="86" t="s">
        <v>231</v>
      </c>
      <c r="S30" s="86" t="s">
        <v>232</v>
      </c>
      <c r="T30" s="86" t="s">
        <v>233</v>
      </c>
      <c r="U30" s="86" t="s">
        <v>234</v>
      </c>
      <c r="V30" s="17"/>
      <c r="W30" s="76"/>
      <c r="X30" s="76" t="s">
        <v>249</v>
      </c>
      <c r="Y30" s="76" t="s">
        <v>250</v>
      </c>
      <c r="Z30" s="76" t="s">
        <v>251</v>
      </c>
      <c r="AA30" s="76" t="s">
        <v>252</v>
      </c>
      <c r="AB30" s="76" t="s">
        <v>253</v>
      </c>
      <c r="AC30" s="118"/>
      <c r="AD30" s="17"/>
    </row>
    <row r="31" spans="1:39" ht="15" thickBot="1" x14ac:dyDescent="0.4">
      <c r="A31" s="127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116"/>
      <c r="P31" s="109" t="s">
        <v>235</v>
      </c>
      <c r="Q31" s="86">
        <v>3.7581299999999998E-2</v>
      </c>
      <c r="R31" s="88">
        <v>4</v>
      </c>
      <c r="S31" s="86">
        <v>9.3953200000000004E-3</v>
      </c>
      <c r="T31" s="88">
        <v>31.03</v>
      </c>
      <c r="U31" s="93">
        <v>8.9709999999999995E-18</v>
      </c>
      <c r="V31" s="17"/>
      <c r="W31" s="76" t="s">
        <v>249</v>
      </c>
      <c r="X31" s="76"/>
      <c r="Y31" s="126">
        <v>1.436E-5</v>
      </c>
      <c r="Z31" s="126">
        <v>6.1920000000000002E-6</v>
      </c>
      <c r="AA31" s="76">
        <v>0</v>
      </c>
      <c r="AB31" s="126">
        <v>1.6140000000000001E-10</v>
      </c>
      <c r="AC31" s="125"/>
      <c r="AD31" s="123"/>
      <c r="AE31" s="3"/>
      <c r="AF31" s="3"/>
      <c r="AG31" s="3"/>
    </row>
    <row r="32" spans="1:39" x14ac:dyDescent="0.35">
      <c r="A32" s="102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4"/>
      <c r="P32" s="109" t="s">
        <v>236</v>
      </c>
      <c r="Q32" s="86">
        <v>3.6641100000000003E-2</v>
      </c>
      <c r="R32" s="88">
        <v>121</v>
      </c>
      <c r="S32" s="86">
        <v>3.0281900000000002E-4</v>
      </c>
      <c r="T32" s="86" t="s">
        <v>237</v>
      </c>
      <c r="U32" s="86"/>
      <c r="V32" s="17"/>
      <c r="W32" s="76" t="s">
        <v>250</v>
      </c>
      <c r="X32" s="76">
        <v>7.1669999999999998</v>
      </c>
      <c r="Y32" s="76"/>
      <c r="Z32" s="76">
        <v>0.95940000000000003</v>
      </c>
      <c r="AA32" s="126">
        <v>8.0809999999999994E-8</v>
      </c>
      <c r="AB32" s="76">
        <v>9.9269999999999997E-2</v>
      </c>
      <c r="AC32" s="125"/>
      <c r="AD32" s="123"/>
      <c r="AE32" s="3"/>
      <c r="AF32" s="15"/>
      <c r="AG32" s="15"/>
    </row>
    <row r="33" spans="1:33" ht="15.5" x14ac:dyDescent="0.35">
      <c r="A33" s="119" t="s">
        <v>462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18"/>
      <c r="P33" s="109" t="s">
        <v>238</v>
      </c>
      <c r="Q33" s="86">
        <v>7.4222399999999994E-2</v>
      </c>
      <c r="R33" s="86">
        <v>125</v>
      </c>
      <c r="S33" s="93">
        <v>1.0000000000000001E-5</v>
      </c>
      <c r="T33" s="86"/>
      <c r="U33" s="86"/>
      <c r="V33" s="17"/>
      <c r="W33" s="76" t="s">
        <v>251</v>
      </c>
      <c r="X33" s="76">
        <v>7.44</v>
      </c>
      <c r="Y33" s="76">
        <v>0.96840000000000004</v>
      </c>
      <c r="Z33" s="76"/>
      <c r="AA33" s="126">
        <v>7.5140000000000002E-5</v>
      </c>
      <c r="AB33" s="76">
        <v>0.58460000000000001</v>
      </c>
      <c r="AC33" s="125"/>
      <c r="AD33" s="123"/>
      <c r="AE33" s="3"/>
      <c r="AF33" s="15"/>
      <c r="AG33" s="15"/>
    </row>
    <row r="34" spans="1:33" x14ac:dyDescent="0.35">
      <c r="A34" s="105" t="s">
        <v>224</v>
      </c>
      <c r="B34" s="86"/>
      <c r="C34" s="86"/>
      <c r="D34" s="86"/>
      <c r="E34" s="86"/>
      <c r="F34" s="86"/>
      <c r="G34" s="17"/>
      <c r="H34" s="17"/>
      <c r="I34" s="17"/>
      <c r="J34" s="17"/>
      <c r="K34" s="17"/>
      <c r="L34" s="17"/>
      <c r="M34" s="17"/>
      <c r="N34" s="17"/>
      <c r="O34" s="118"/>
      <c r="P34" s="109"/>
      <c r="Q34" s="86"/>
      <c r="R34" s="86"/>
      <c r="S34" s="86"/>
      <c r="T34" s="86"/>
      <c r="U34" s="86"/>
      <c r="V34" s="17"/>
      <c r="W34" s="76" t="s">
        <v>252</v>
      </c>
      <c r="X34" s="76">
        <v>15.04</v>
      </c>
      <c r="Y34" s="76">
        <v>8.7680000000000007</v>
      </c>
      <c r="Z34" s="76">
        <v>6.609</v>
      </c>
      <c r="AA34" s="76"/>
      <c r="AB34" s="76">
        <v>1.1230000000000001E-3</v>
      </c>
      <c r="AC34" s="125"/>
      <c r="AD34" s="123"/>
      <c r="AE34" s="3"/>
      <c r="AF34" s="15"/>
      <c r="AG34" s="15"/>
    </row>
    <row r="35" spans="1:33" x14ac:dyDescent="0.35">
      <c r="A35" s="109"/>
      <c r="B35" s="86" t="s">
        <v>230</v>
      </c>
      <c r="C35" s="86" t="s">
        <v>231</v>
      </c>
      <c r="D35" s="86" t="s">
        <v>232</v>
      </c>
      <c r="E35" s="86" t="s">
        <v>233</v>
      </c>
      <c r="F35" s="86" t="s">
        <v>234</v>
      </c>
      <c r="G35" s="17"/>
      <c r="H35" s="17"/>
      <c r="I35" s="17"/>
      <c r="J35" s="17"/>
      <c r="K35" s="17"/>
      <c r="L35" s="17"/>
      <c r="M35" s="17"/>
      <c r="N35" s="17"/>
      <c r="O35" s="118"/>
      <c r="P35" s="109" t="s">
        <v>239</v>
      </c>
      <c r="Q35" s="86"/>
      <c r="R35" s="86"/>
      <c r="S35" s="86"/>
      <c r="T35" s="86"/>
      <c r="U35" s="86"/>
      <c r="V35" s="17"/>
      <c r="W35" s="76" t="s">
        <v>253</v>
      </c>
      <c r="X35" s="76">
        <v>10.52</v>
      </c>
      <c r="Y35" s="76">
        <v>3.524</v>
      </c>
      <c r="Z35" s="76">
        <v>2.077</v>
      </c>
      <c r="AA35" s="76">
        <v>5.62</v>
      </c>
      <c r="AB35" s="76"/>
      <c r="AC35" s="128"/>
      <c r="AD35" s="129"/>
      <c r="AE35" s="15"/>
      <c r="AF35" s="3"/>
      <c r="AG35" s="3"/>
    </row>
    <row r="36" spans="1:33" x14ac:dyDescent="0.35">
      <c r="A36" s="109" t="s">
        <v>235</v>
      </c>
      <c r="B36" s="86">
        <v>5.0156699999999999E-3</v>
      </c>
      <c r="C36" s="88">
        <v>2</v>
      </c>
      <c r="D36" s="86">
        <v>2.5078399999999999E-3</v>
      </c>
      <c r="E36" s="88">
        <v>8.4060000000000006</v>
      </c>
      <c r="F36" s="86">
        <v>8.0929999999999999E-4</v>
      </c>
      <c r="G36" s="17"/>
      <c r="H36" s="17"/>
      <c r="I36" s="17"/>
      <c r="J36" s="17"/>
      <c r="K36" s="17"/>
      <c r="L36" s="17"/>
      <c r="M36" s="17"/>
      <c r="N36" s="17"/>
      <c r="O36" s="118"/>
      <c r="P36" s="109" t="s">
        <v>240</v>
      </c>
      <c r="Q36" s="86">
        <v>3.7445799999999998E-4</v>
      </c>
      <c r="R36" s="86" t="s">
        <v>241</v>
      </c>
      <c r="S36" s="86">
        <v>3.0281900000000002E-4</v>
      </c>
      <c r="T36" s="86" t="s">
        <v>242</v>
      </c>
      <c r="U36" s="86">
        <v>0.55288800000000005</v>
      </c>
      <c r="V36" s="17"/>
      <c r="W36" s="17"/>
      <c r="X36" s="17"/>
      <c r="Y36" s="17"/>
      <c r="Z36" s="17"/>
      <c r="AA36" s="17"/>
      <c r="AB36" s="17"/>
      <c r="AC36" s="128"/>
      <c r="AD36" s="129"/>
      <c r="AE36" s="15"/>
      <c r="AF36" s="3"/>
      <c r="AG36" s="3"/>
    </row>
    <row r="37" spans="1:33" x14ac:dyDescent="0.35">
      <c r="A37" s="109" t="s">
        <v>236</v>
      </c>
      <c r="B37" s="86">
        <v>1.31264E-2</v>
      </c>
      <c r="C37" s="88">
        <v>44</v>
      </c>
      <c r="D37" s="86">
        <v>2.9832799999999999E-4</v>
      </c>
      <c r="E37" s="86" t="s">
        <v>237</v>
      </c>
      <c r="F37" s="86"/>
      <c r="G37" s="17"/>
      <c r="H37" s="17"/>
      <c r="I37" s="17"/>
      <c r="J37" s="17"/>
      <c r="K37" s="17"/>
      <c r="L37" s="17"/>
      <c r="M37" s="17"/>
      <c r="N37" s="17"/>
      <c r="O37" s="118"/>
      <c r="P37" s="109"/>
      <c r="Q37" s="86"/>
      <c r="R37" s="86"/>
      <c r="S37" s="86"/>
      <c r="T37" s="86"/>
      <c r="U37" s="86"/>
      <c r="V37" s="17"/>
      <c r="W37" s="17"/>
      <c r="X37" s="17"/>
      <c r="Y37" s="17"/>
      <c r="Z37" s="17"/>
      <c r="AA37" s="17"/>
      <c r="AB37" s="17"/>
      <c r="AC37" s="118"/>
      <c r="AD37" s="17"/>
    </row>
    <row r="38" spans="1:33" x14ac:dyDescent="0.35">
      <c r="A38" s="109" t="s">
        <v>238</v>
      </c>
      <c r="B38" s="86">
        <v>1.8142100000000001E-2</v>
      </c>
      <c r="C38" s="86">
        <v>46</v>
      </c>
      <c r="D38" s="86">
        <v>7.1000000000000002E-4</v>
      </c>
      <c r="E38" s="86"/>
      <c r="F38" s="86"/>
      <c r="G38" s="17"/>
      <c r="H38" s="17"/>
      <c r="I38" s="17"/>
      <c r="J38" s="17"/>
      <c r="K38" s="17"/>
      <c r="L38" s="17"/>
      <c r="M38" s="17"/>
      <c r="N38" s="17"/>
      <c r="O38" s="118"/>
      <c r="P38" s="109" t="s">
        <v>243</v>
      </c>
      <c r="Q38" s="86">
        <v>0.48799999999999999</v>
      </c>
      <c r="R38" s="86"/>
      <c r="S38" s="86"/>
      <c r="T38" s="86"/>
      <c r="U38" s="86"/>
      <c r="V38" s="17"/>
      <c r="W38" s="17"/>
      <c r="X38" s="17"/>
      <c r="Y38" s="17"/>
      <c r="Z38" s="17"/>
      <c r="AA38" s="17"/>
      <c r="AB38" s="17"/>
      <c r="AC38" s="118"/>
      <c r="AD38" s="17"/>
    </row>
    <row r="39" spans="1:33" x14ac:dyDescent="0.35">
      <c r="A39" s="109"/>
      <c r="B39" s="86"/>
      <c r="C39" s="86"/>
      <c r="D39" s="86"/>
      <c r="E39" s="86"/>
      <c r="F39" s="86"/>
      <c r="G39" s="17"/>
      <c r="H39" s="17"/>
      <c r="I39" s="17"/>
      <c r="J39" s="17"/>
      <c r="K39" s="17"/>
      <c r="L39" s="17"/>
      <c r="M39" s="17"/>
      <c r="N39" s="17"/>
      <c r="O39" s="118"/>
      <c r="P39" s="109"/>
      <c r="Q39" s="86"/>
      <c r="R39" s="86"/>
      <c r="S39" s="86"/>
      <c r="T39" s="86"/>
      <c r="U39" s="86"/>
      <c r="V39" s="17"/>
      <c r="W39" s="17"/>
      <c r="X39" s="17"/>
      <c r="Y39" s="17"/>
      <c r="Z39" s="17"/>
      <c r="AA39" s="17"/>
      <c r="AB39" s="17"/>
      <c r="AC39" s="118"/>
      <c r="AD39" s="17"/>
    </row>
    <row r="40" spans="1:33" x14ac:dyDescent="0.35">
      <c r="A40" s="109" t="s">
        <v>239</v>
      </c>
      <c r="B40" s="86"/>
      <c r="C40" s="86"/>
      <c r="D40" s="86"/>
      <c r="E40" s="86"/>
      <c r="F40" s="86"/>
      <c r="G40" s="17"/>
      <c r="H40" s="17"/>
      <c r="I40" s="17"/>
      <c r="J40" s="17"/>
      <c r="K40" s="17"/>
      <c r="L40" s="17"/>
      <c r="M40" s="17"/>
      <c r="N40" s="17"/>
      <c r="O40" s="118"/>
      <c r="P40" s="109" t="s">
        <v>244</v>
      </c>
      <c r="Q40" s="86" t="s">
        <v>245</v>
      </c>
      <c r="R40" s="88">
        <v>5.5750000000000001E-3</v>
      </c>
      <c r="S40" s="86"/>
      <c r="T40" s="86"/>
      <c r="U40" s="86"/>
      <c r="V40" s="17"/>
      <c r="W40" s="17"/>
      <c r="X40" s="17"/>
      <c r="Y40" s="17"/>
      <c r="Z40" s="17"/>
      <c r="AA40" s="17"/>
      <c r="AB40" s="17"/>
      <c r="AC40" s="118"/>
      <c r="AD40" s="17"/>
    </row>
    <row r="41" spans="1:33" x14ac:dyDescent="0.35">
      <c r="A41" s="109" t="s">
        <v>240</v>
      </c>
      <c r="B41" s="86">
        <v>1.6858300000000001E-4</v>
      </c>
      <c r="C41" s="86" t="s">
        <v>241</v>
      </c>
      <c r="D41" s="86">
        <v>2.9832799999999999E-4</v>
      </c>
      <c r="E41" s="86" t="s">
        <v>242</v>
      </c>
      <c r="F41" s="86">
        <v>0.36105999999999999</v>
      </c>
      <c r="G41" s="17"/>
      <c r="H41" s="17"/>
      <c r="I41" s="17"/>
      <c r="J41" s="17"/>
      <c r="K41" s="17"/>
      <c r="L41" s="17"/>
      <c r="M41" s="17"/>
      <c r="N41" s="17"/>
      <c r="O41" s="118"/>
      <c r="P41" s="109" t="s">
        <v>246</v>
      </c>
      <c r="Q41" s="86" t="s">
        <v>245</v>
      </c>
      <c r="R41" s="86">
        <v>1.2279999999999999E-2</v>
      </c>
      <c r="S41" s="86"/>
      <c r="T41" s="86"/>
      <c r="U41" s="86"/>
      <c r="V41" s="17"/>
      <c r="W41" s="17"/>
      <c r="X41" s="17"/>
      <c r="Y41" s="17"/>
      <c r="Z41" s="17"/>
      <c r="AA41" s="17"/>
      <c r="AB41" s="17"/>
      <c r="AC41" s="118"/>
      <c r="AD41" s="17"/>
    </row>
    <row r="42" spans="1:33" x14ac:dyDescent="0.35">
      <c r="A42" s="109"/>
      <c r="B42" s="86"/>
      <c r="C42" s="86"/>
      <c r="D42" s="86"/>
      <c r="E42" s="86"/>
      <c r="F42" s="86"/>
      <c r="G42" s="17"/>
      <c r="H42" s="17"/>
      <c r="I42" s="17"/>
      <c r="J42" s="17"/>
      <c r="K42" s="17"/>
      <c r="L42" s="17"/>
      <c r="M42" s="17"/>
      <c r="N42" s="17"/>
      <c r="O42" s="118"/>
      <c r="P42" s="109"/>
      <c r="Q42" s="86"/>
      <c r="R42" s="86"/>
      <c r="S42" s="86"/>
      <c r="T42" s="86"/>
      <c r="U42" s="86"/>
      <c r="V42" s="17"/>
      <c r="W42" s="17"/>
      <c r="X42" s="17"/>
      <c r="Y42" s="17"/>
      <c r="Z42" s="17"/>
      <c r="AA42" s="17"/>
      <c r="AB42" s="17"/>
      <c r="AC42" s="118"/>
      <c r="AD42" s="17"/>
    </row>
    <row r="43" spans="1:33" x14ac:dyDescent="0.35">
      <c r="A43" s="109" t="s">
        <v>243</v>
      </c>
      <c r="B43" s="86">
        <v>0.23960000000000001</v>
      </c>
      <c r="C43" s="86"/>
      <c r="D43" s="86"/>
      <c r="E43" s="86"/>
      <c r="F43" s="86"/>
      <c r="G43" s="17"/>
      <c r="H43" s="17"/>
      <c r="I43" s="17"/>
      <c r="J43" s="17"/>
      <c r="K43" s="17"/>
      <c r="L43" s="17"/>
      <c r="M43" s="17"/>
      <c r="N43" s="17"/>
      <c r="O43" s="118"/>
      <c r="P43" s="109" t="s">
        <v>481</v>
      </c>
      <c r="Q43" s="88" t="s">
        <v>485</v>
      </c>
      <c r="R43" s="88" t="s">
        <v>486</v>
      </c>
      <c r="S43" s="88" t="s">
        <v>487</v>
      </c>
      <c r="T43" s="86"/>
      <c r="U43" s="86"/>
      <c r="V43" s="17"/>
      <c r="W43" s="17"/>
      <c r="X43" s="17"/>
      <c r="Y43" s="17"/>
      <c r="Z43" s="17"/>
      <c r="AA43" s="17"/>
      <c r="AB43" s="17"/>
      <c r="AC43" s="118"/>
      <c r="AD43" s="17"/>
    </row>
    <row r="44" spans="1:33" x14ac:dyDescent="0.35">
      <c r="A44" s="109"/>
      <c r="B44" s="86"/>
      <c r="C44" s="86"/>
      <c r="D44" s="86"/>
      <c r="E44" s="86"/>
      <c r="F44" s="86"/>
      <c r="G44" s="17"/>
      <c r="H44" s="17"/>
      <c r="I44" s="17"/>
      <c r="J44" s="17"/>
      <c r="K44" s="17"/>
      <c r="L44" s="17"/>
      <c r="M44" s="17"/>
      <c r="N44" s="17"/>
      <c r="O44" s="118"/>
      <c r="P44" s="109"/>
      <c r="Q44" s="86"/>
      <c r="R44" s="86"/>
      <c r="S44" s="86"/>
      <c r="T44" s="86"/>
      <c r="U44" s="86"/>
      <c r="V44" s="17"/>
      <c r="W44" s="17"/>
      <c r="X44" s="17"/>
      <c r="Y44" s="17"/>
      <c r="Z44" s="17"/>
      <c r="AA44" s="17"/>
      <c r="AB44" s="17"/>
      <c r="AC44" s="118"/>
      <c r="AD44" s="17"/>
    </row>
    <row r="45" spans="1:33" x14ac:dyDescent="0.35">
      <c r="A45" s="109" t="s">
        <v>244</v>
      </c>
      <c r="B45" s="86" t="s">
        <v>245</v>
      </c>
      <c r="C45" s="88">
        <v>0.1454</v>
      </c>
      <c r="D45" s="86"/>
      <c r="E45" s="86"/>
      <c r="F45" s="86"/>
      <c r="G45" s="17"/>
      <c r="H45" s="17"/>
      <c r="I45" s="17"/>
      <c r="J45" s="17"/>
      <c r="K45" s="17"/>
      <c r="L45" s="17"/>
      <c r="M45" s="17"/>
      <c r="N45" s="17"/>
      <c r="O45" s="118"/>
      <c r="P45" s="109" t="s">
        <v>254</v>
      </c>
      <c r="Q45" s="86"/>
      <c r="R45" s="86"/>
      <c r="S45" s="86"/>
      <c r="T45" s="86"/>
      <c r="U45" s="86"/>
      <c r="V45" s="17"/>
      <c r="W45" s="17"/>
      <c r="X45" s="17"/>
      <c r="Y45" s="17"/>
      <c r="Z45" s="17"/>
      <c r="AA45" s="17"/>
      <c r="AB45" s="17"/>
      <c r="AC45" s="118"/>
      <c r="AD45" s="17"/>
    </row>
    <row r="46" spans="1:33" ht="15" thickBot="1" x14ac:dyDescent="0.4">
      <c r="A46" s="109" t="s">
        <v>246</v>
      </c>
      <c r="B46" s="86" t="s">
        <v>245</v>
      </c>
      <c r="C46" s="86">
        <v>0.16539999999999999</v>
      </c>
      <c r="D46" s="86"/>
      <c r="E46" s="86"/>
      <c r="F46" s="86"/>
      <c r="G46" s="17"/>
      <c r="H46" s="17"/>
      <c r="I46" s="17"/>
      <c r="J46" s="17"/>
      <c r="K46" s="17"/>
      <c r="L46" s="17"/>
      <c r="M46" s="17"/>
      <c r="N46" s="17"/>
      <c r="O46" s="118"/>
      <c r="P46" s="127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116"/>
      <c r="AD46" s="17"/>
    </row>
    <row r="47" spans="1:33" x14ac:dyDescent="0.35">
      <c r="A47" s="109"/>
      <c r="B47" s="86"/>
      <c r="C47" s="86"/>
      <c r="D47" s="86"/>
      <c r="E47" s="86"/>
      <c r="F47" s="86"/>
      <c r="G47" s="17"/>
      <c r="H47" s="17"/>
      <c r="I47" s="17"/>
      <c r="J47" s="17"/>
      <c r="K47" s="17"/>
      <c r="L47" s="17"/>
      <c r="M47" s="17"/>
      <c r="N47" s="17"/>
      <c r="O47" s="118"/>
      <c r="P47" s="102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4"/>
      <c r="AD47" s="17"/>
    </row>
    <row r="48" spans="1:33" ht="15.5" x14ac:dyDescent="0.35">
      <c r="A48" s="109" t="s">
        <v>469</v>
      </c>
      <c r="B48" s="86"/>
      <c r="C48" s="86"/>
      <c r="D48" s="86"/>
      <c r="E48" s="86"/>
      <c r="F48" s="86"/>
      <c r="G48" s="17"/>
      <c r="H48" s="17"/>
      <c r="I48" s="17"/>
      <c r="J48" s="17"/>
      <c r="K48" s="17"/>
      <c r="L48" s="17"/>
      <c r="M48" s="17"/>
      <c r="N48" s="17"/>
      <c r="O48" s="118"/>
      <c r="P48" s="119" t="s">
        <v>324</v>
      </c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18"/>
      <c r="AD48" s="17"/>
    </row>
    <row r="49" spans="1:39" x14ac:dyDescent="0.35">
      <c r="A49" s="109"/>
      <c r="B49" s="86"/>
      <c r="C49" s="86"/>
      <c r="D49" s="86"/>
      <c r="E49" s="86"/>
      <c r="F49" s="86"/>
      <c r="G49" s="17"/>
      <c r="H49" s="17"/>
      <c r="I49" s="17"/>
      <c r="J49" s="17"/>
      <c r="K49" s="17"/>
      <c r="L49" s="17"/>
      <c r="M49" s="17"/>
      <c r="N49" s="17"/>
      <c r="O49" s="118"/>
      <c r="P49" s="87" t="s">
        <v>224</v>
      </c>
      <c r="Q49" s="86"/>
      <c r="R49" s="86"/>
      <c r="S49" s="86"/>
      <c r="T49" s="86"/>
      <c r="U49" s="86"/>
      <c r="V49" s="17"/>
      <c r="W49" s="17"/>
      <c r="X49" s="17"/>
      <c r="Y49" s="17"/>
      <c r="Z49" s="17"/>
      <c r="AA49" s="17"/>
      <c r="AB49" s="17"/>
      <c r="AC49" s="118"/>
      <c r="AD49" s="17"/>
    </row>
    <row r="50" spans="1:39" x14ac:dyDescent="0.35">
      <c r="A50" s="109" t="s">
        <v>470</v>
      </c>
      <c r="B50" s="86"/>
      <c r="C50" s="86"/>
      <c r="D50" s="86"/>
      <c r="E50" s="86"/>
      <c r="F50" s="86"/>
      <c r="G50" s="17"/>
      <c r="H50" s="17"/>
      <c r="I50" s="17"/>
      <c r="J50" s="17"/>
      <c r="K50" s="17"/>
      <c r="L50" s="17"/>
      <c r="M50" s="17"/>
      <c r="N50" s="17"/>
      <c r="O50" s="118"/>
      <c r="P50" s="86"/>
      <c r="Q50" s="86" t="s">
        <v>230</v>
      </c>
      <c r="R50" s="86" t="s">
        <v>231</v>
      </c>
      <c r="S50" s="86" t="s">
        <v>232</v>
      </c>
      <c r="T50" s="86" t="s">
        <v>233</v>
      </c>
      <c r="U50" s="86" t="s">
        <v>234</v>
      </c>
      <c r="V50" s="17"/>
      <c r="W50" s="17"/>
      <c r="X50" s="17"/>
      <c r="Y50" s="17"/>
      <c r="Z50" s="17"/>
      <c r="AA50" s="17"/>
      <c r="AB50" s="17"/>
      <c r="AC50" s="118"/>
      <c r="AD50" s="17"/>
    </row>
    <row r="51" spans="1:39" x14ac:dyDescent="0.35">
      <c r="A51" s="109"/>
      <c r="B51" s="86"/>
      <c r="C51" s="86"/>
      <c r="D51" s="86"/>
      <c r="E51" s="86"/>
      <c r="F51" s="86"/>
      <c r="G51" s="17"/>
      <c r="H51" s="75" t="s">
        <v>221</v>
      </c>
      <c r="I51" s="17"/>
      <c r="J51" s="17"/>
      <c r="K51" s="17"/>
      <c r="L51" s="17"/>
      <c r="M51" s="17"/>
      <c r="N51" s="17"/>
      <c r="O51" s="118"/>
      <c r="P51" s="86" t="s">
        <v>235</v>
      </c>
      <c r="Q51" s="86">
        <v>1.68892E-2</v>
      </c>
      <c r="R51" s="88">
        <v>4</v>
      </c>
      <c r="S51" s="86">
        <v>4.22231E-3</v>
      </c>
      <c r="T51" s="88">
        <v>25.44</v>
      </c>
      <c r="U51" s="93">
        <v>2.646E-15</v>
      </c>
      <c r="V51" s="17"/>
      <c r="W51" s="17"/>
      <c r="X51" s="17"/>
      <c r="Y51" s="17"/>
      <c r="Z51" s="17"/>
      <c r="AA51" s="17"/>
      <c r="AB51" s="17"/>
      <c r="AC51" s="118"/>
      <c r="AD51" s="17"/>
    </row>
    <row r="52" spans="1:39" x14ac:dyDescent="0.35">
      <c r="A52" s="105" t="s">
        <v>458</v>
      </c>
      <c r="B52" s="86"/>
      <c r="C52" s="86"/>
      <c r="D52" s="86"/>
      <c r="E52" s="86"/>
      <c r="F52" s="86"/>
      <c r="G52" s="17"/>
      <c r="H52" s="121" t="s">
        <v>527</v>
      </c>
      <c r="I52" s="17"/>
      <c r="J52" s="17"/>
      <c r="K52" s="17"/>
      <c r="L52" s="17"/>
      <c r="M52" s="17"/>
      <c r="N52" s="17"/>
      <c r="O52" s="118"/>
      <c r="P52" s="86" t="s">
        <v>236</v>
      </c>
      <c r="Q52" s="86">
        <v>2.00847E-2</v>
      </c>
      <c r="R52" s="88">
        <v>121</v>
      </c>
      <c r="S52" s="86">
        <v>1.6598900000000001E-4</v>
      </c>
      <c r="T52" s="86" t="s">
        <v>237</v>
      </c>
      <c r="U52" s="86"/>
      <c r="V52" s="17"/>
      <c r="W52" s="17"/>
      <c r="X52" s="17"/>
      <c r="Y52" s="17"/>
      <c r="Z52" s="17"/>
      <c r="AA52" s="17"/>
      <c r="AB52" s="17"/>
      <c r="AC52" s="118"/>
      <c r="AD52" s="17"/>
      <c r="AG52" s="6"/>
    </row>
    <row r="53" spans="1:39" x14ac:dyDescent="0.35">
      <c r="A53" s="109"/>
      <c r="B53" s="86"/>
      <c r="C53" s="86"/>
      <c r="D53" s="86"/>
      <c r="E53" s="86"/>
      <c r="F53" s="86"/>
      <c r="G53" s="17"/>
      <c r="H53" s="76"/>
      <c r="I53" s="76" t="s">
        <v>285</v>
      </c>
      <c r="J53" s="76" t="s">
        <v>389</v>
      </c>
      <c r="K53" s="76" t="s">
        <v>286</v>
      </c>
      <c r="L53" s="17"/>
      <c r="M53" s="17"/>
      <c r="N53" s="17"/>
      <c r="O53" s="118"/>
      <c r="P53" s="86" t="s">
        <v>238</v>
      </c>
      <c r="Q53" s="86">
        <v>3.6973899999999997E-2</v>
      </c>
      <c r="R53" s="86">
        <v>125</v>
      </c>
      <c r="S53" s="93">
        <v>1.0000000000000001E-5</v>
      </c>
      <c r="T53" s="86"/>
      <c r="U53" s="86"/>
      <c r="V53" s="17"/>
      <c r="W53" s="17"/>
      <c r="X53" s="17"/>
      <c r="Y53" s="17"/>
      <c r="Z53" s="17"/>
      <c r="AA53" s="17"/>
      <c r="AB53" s="17"/>
      <c r="AC53" s="118"/>
      <c r="AD53" s="123"/>
      <c r="AE53" s="3"/>
      <c r="AF53" s="3"/>
      <c r="AG53" s="3"/>
      <c r="AH53" s="3"/>
      <c r="AI53" s="3"/>
      <c r="AJ53" s="3"/>
      <c r="AK53" s="3"/>
      <c r="AL53" s="3"/>
      <c r="AM53" s="3"/>
    </row>
    <row r="54" spans="1:39" x14ac:dyDescent="0.35">
      <c r="A54" s="109" t="s">
        <v>459</v>
      </c>
      <c r="B54" s="88">
        <v>11.05</v>
      </c>
      <c r="C54" s="86"/>
      <c r="D54" s="86"/>
      <c r="E54" s="86"/>
      <c r="F54" s="86"/>
      <c r="G54" s="17"/>
      <c r="H54" s="76" t="s">
        <v>285</v>
      </c>
      <c r="I54" s="76"/>
      <c r="J54" s="76">
        <v>1.001E-2</v>
      </c>
      <c r="K54" s="76">
        <v>1.8109999999999999E-3</v>
      </c>
      <c r="L54" s="17"/>
      <c r="M54" s="17"/>
      <c r="N54" s="17"/>
      <c r="O54" s="118"/>
      <c r="P54" s="86"/>
      <c r="Q54" s="86"/>
      <c r="R54" s="86"/>
      <c r="S54" s="86"/>
      <c r="T54" s="86"/>
      <c r="U54" s="86"/>
      <c r="V54" s="17"/>
      <c r="W54" s="17"/>
      <c r="X54" s="17"/>
      <c r="Y54" s="17"/>
      <c r="Z54" s="17"/>
      <c r="AA54" s="17"/>
      <c r="AB54" s="17"/>
      <c r="AC54" s="118"/>
      <c r="AD54" s="123"/>
      <c r="AE54" s="3"/>
      <c r="AF54" s="3"/>
      <c r="AG54" s="3"/>
      <c r="AH54" s="15"/>
      <c r="AI54" s="3"/>
      <c r="AJ54" s="15"/>
      <c r="AK54" s="3"/>
      <c r="AL54" s="3"/>
      <c r="AM54" s="15"/>
    </row>
    <row r="55" spans="1:39" x14ac:dyDescent="0.35">
      <c r="A55" s="109" t="s">
        <v>460</v>
      </c>
      <c r="B55" s="86">
        <v>11.06</v>
      </c>
      <c r="C55" s="86"/>
      <c r="D55" s="86"/>
      <c r="E55" s="86"/>
      <c r="F55" s="86"/>
      <c r="G55" s="17"/>
      <c r="H55" s="76" t="s">
        <v>389</v>
      </c>
      <c r="I55" s="76">
        <v>1.001E-2</v>
      </c>
      <c r="J55" s="76"/>
      <c r="K55" s="76">
        <v>0.72529999999999994</v>
      </c>
      <c r="L55" s="17"/>
      <c r="M55" s="17"/>
      <c r="N55" s="17"/>
      <c r="O55" s="118"/>
      <c r="P55" s="86" t="s">
        <v>239</v>
      </c>
      <c r="Q55" s="86"/>
      <c r="R55" s="86"/>
      <c r="S55" s="86"/>
      <c r="T55" s="86"/>
      <c r="U55" s="86"/>
      <c r="V55" s="17"/>
      <c r="W55" s="17"/>
      <c r="X55" s="17"/>
      <c r="Y55" s="17"/>
      <c r="Z55" s="17"/>
      <c r="AA55" s="17"/>
      <c r="AB55" s="17"/>
      <c r="AC55" s="118"/>
      <c r="AD55" s="123"/>
      <c r="AE55" s="3"/>
      <c r="AF55" s="3"/>
      <c r="AG55" s="3"/>
      <c r="AH55" s="3"/>
      <c r="AI55" s="3"/>
      <c r="AJ55" s="15"/>
      <c r="AK55" s="15"/>
      <c r="AL55" s="15"/>
      <c r="AM55" s="15"/>
    </row>
    <row r="56" spans="1:39" x14ac:dyDescent="0.35">
      <c r="A56" s="109" t="s">
        <v>245</v>
      </c>
      <c r="B56" s="88">
        <v>3.9740000000000001E-3</v>
      </c>
      <c r="C56" s="86"/>
      <c r="D56" s="86"/>
      <c r="E56" s="86"/>
      <c r="F56" s="86"/>
      <c r="G56" s="17"/>
      <c r="H56" s="76" t="s">
        <v>286</v>
      </c>
      <c r="I56" s="76">
        <v>1.8109999999999999E-3</v>
      </c>
      <c r="J56" s="76">
        <v>0.72529999999999994</v>
      </c>
      <c r="K56" s="76"/>
      <c r="L56" s="17"/>
      <c r="M56" s="17"/>
      <c r="N56" s="17"/>
      <c r="O56" s="118"/>
      <c r="P56" s="86" t="s">
        <v>240</v>
      </c>
      <c r="Q56" s="86">
        <v>1.67052E-4</v>
      </c>
      <c r="R56" s="86" t="s">
        <v>241</v>
      </c>
      <c r="S56" s="86">
        <v>1.6598900000000001E-4</v>
      </c>
      <c r="T56" s="86" t="s">
        <v>242</v>
      </c>
      <c r="U56" s="86">
        <v>0.50159600000000004</v>
      </c>
      <c r="V56" s="17"/>
      <c r="W56" s="17"/>
      <c r="X56" s="17"/>
      <c r="Y56" s="17"/>
      <c r="Z56" s="17"/>
      <c r="AA56" s="17"/>
      <c r="AB56" s="17"/>
      <c r="AC56" s="118"/>
      <c r="AD56" s="123"/>
      <c r="AE56" s="3"/>
      <c r="AF56" s="3"/>
      <c r="AG56" s="3"/>
      <c r="AH56" s="3"/>
      <c r="AI56" s="3"/>
      <c r="AJ56" s="3"/>
      <c r="AK56" s="3"/>
      <c r="AL56" s="3"/>
      <c r="AM56" s="3"/>
    </row>
    <row r="57" spans="1:39" x14ac:dyDescent="0.35">
      <c r="A57" s="109"/>
      <c r="B57" s="86"/>
      <c r="C57" s="86"/>
      <c r="D57" s="86"/>
      <c r="E57" s="86"/>
      <c r="F57" s="86"/>
      <c r="G57" s="17"/>
      <c r="H57" s="17"/>
      <c r="I57" s="17"/>
      <c r="J57" s="17"/>
      <c r="K57" s="17"/>
      <c r="L57" s="17"/>
      <c r="M57" s="17"/>
      <c r="N57" s="17"/>
      <c r="O57" s="118"/>
      <c r="P57" s="86"/>
      <c r="Q57" s="86"/>
      <c r="R57" s="86"/>
      <c r="S57" s="86"/>
      <c r="T57" s="86"/>
      <c r="U57" s="86"/>
      <c r="V57" s="17"/>
      <c r="W57" s="17"/>
      <c r="X57" s="17"/>
      <c r="Y57" s="17"/>
      <c r="Z57" s="17"/>
      <c r="AA57" s="17"/>
      <c r="AB57" s="17"/>
      <c r="AC57" s="118"/>
      <c r="AD57" s="123"/>
      <c r="AE57" s="3"/>
      <c r="AF57" s="3"/>
      <c r="AG57" s="3"/>
      <c r="AH57" s="15"/>
      <c r="AI57" s="3"/>
      <c r="AJ57" s="15"/>
      <c r="AK57" s="15"/>
      <c r="AL57" s="15"/>
      <c r="AM57" s="3"/>
    </row>
    <row r="58" spans="1:39" x14ac:dyDescent="0.35">
      <c r="A58" s="117" t="s">
        <v>461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18"/>
      <c r="P58" s="86" t="s">
        <v>243</v>
      </c>
      <c r="Q58" s="86">
        <v>0.43690000000000001</v>
      </c>
      <c r="R58" s="86"/>
      <c r="S58" s="86"/>
      <c r="T58" s="86"/>
      <c r="U58" s="86"/>
      <c r="V58" s="17"/>
      <c r="W58" s="17"/>
      <c r="X58" s="17"/>
      <c r="Y58" s="17"/>
      <c r="Z58" s="17"/>
      <c r="AA58" s="17"/>
      <c r="AB58" s="17"/>
      <c r="AC58" s="118"/>
      <c r="AD58" s="123"/>
      <c r="AE58" s="3"/>
      <c r="AF58" s="3"/>
      <c r="AG58" s="3"/>
      <c r="AH58" s="3"/>
      <c r="AI58" s="3"/>
      <c r="AJ58" s="3"/>
      <c r="AK58" s="15"/>
      <c r="AL58" s="15"/>
      <c r="AM58" s="3"/>
    </row>
    <row r="59" spans="1:39" ht="15" thickBot="1" x14ac:dyDescent="0.4">
      <c r="A59" s="127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116"/>
      <c r="P59" s="86"/>
      <c r="Q59" s="86"/>
      <c r="R59" s="86"/>
      <c r="S59" s="86"/>
      <c r="T59" s="86"/>
      <c r="U59" s="86"/>
      <c r="V59" s="17"/>
      <c r="W59" s="17"/>
      <c r="X59" s="17"/>
      <c r="Y59" s="17"/>
      <c r="Z59" s="17"/>
      <c r="AA59" s="17"/>
      <c r="AB59" s="17"/>
      <c r="AC59" s="118"/>
      <c r="AD59" s="123"/>
      <c r="AE59" s="3"/>
      <c r="AF59" s="3"/>
      <c r="AG59" s="3"/>
      <c r="AH59" s="3"/>
      <c r="AI59" s="3"/>
      <c r="AJ59" s="3"/>
      <c r="AK59" s="3"/>
      <c r="AL59" s="3"/>
      <c r="AM59" s="3"/>
    </row>
    <row r="60" spans="1:39" x14ac:dyDescent="0.35">
      <c r="A60" s="102"/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4"/>
      <c r="P60" s="86" t="s">
        <v>244</v>
      </c>
      <c r="Q60" s="86" t="s">
        <v>245</v>
      </c>
      <c r="R60" s="88">
        <v>0.15679999999999999</v>
      </c>
      <c r="S60" s="86"/>
      <c r="T60" s="86"/>
      <c r="U60" s="86"/>
      <c r="V60" s="17"/>
      <c r="W60" s="17"/>
      <c r="X60" s="17"/>
      <c r="Y60" s="17"/>
      <c r="Z60" s="17"/>
      <c r="AA60" s="17"/>
      <c r="AB60" s="17"/>
      <c r="AC60" s="118"/>
      <c r="AD60" s="123"/>
      <c r="AE60" s="3"/>
      <c r="AF60" s="3"/>
      <c r="AG60" s="3"/>
      <c r="AH60" s="3"/>
      <c r="AI60" s="3"/>
      <c r="AJ60" s="3"/>
      <c r="AK60" s="3"/>
      <c r="AL60" s="3"/>
      <c r="AM60" s="3"/>
    </row>
    <row r="61" spans="1:39" ht="15.5" x14ac:dyDescent="0.35">
      <c r="A61" s="119" t="s">
        <v>403</v>
      </c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18"/>
      <c r="P61" s="86" t="s">
        <v>246</v>
      </c>
      <c r="Q61" s="86" t="s">
        <v>245</v>
      </c>
      <c r="R61" s="86">
        <v>0.19670000000000001</v>
      </c>
      <c r="S61" s="86"/>
      <c r="T61" s="86"/>
      <c r="U61" s="86"/>
      <c r="V61" s="17"/>
      <c r="W61" s="17"/>
      <c r="X61" s="17"/>
      <c r="Y61" s="17"/>
      <c r="Z61" s="17"/>
      <c r="AA61" s="17"/>
      <c r="AB61" s="17"/>
      <c r="AC61" s="118"/>
      <c r="AD61" s="123"/>
      <c r="AE61" s="3"/>
      <c r="AF61" s="3"/>
      <c r="AG61" s="3"/>
      <c r="AH61" s="3"/>
      <c r="AI61" s="3"/>
      <c r="AJ61" s="3"/>
      <c r="AK61" s="3"/>
      <c r="AL61" s="3"/>
      <c r="AM61" s="3"/>
    </row>
    <row r="62" spans="1:39" x14ac:dyDescent="0.35">
      <c r="A62" s="130" t="s">
        <v>224</v>
      </c>
      <c r="B62" s="17"/>
      <c r="C62" s="17"/>
      <c r="D62" s="17"/>
      <c r="E62" s="17"/>
      <c r="F62" s="17"/>
      <c r="G62" s="17"/>
      <c r="H62" s="75"/>
      <c r="I62" s="17"/>
      <c r="J62" s="17"/>
      <c r="K62" s="17"/>
      <c r="L62" s="17"/>
      <c r="M62" s="17"/>
      <c r="N62" s="17"/>
      <c r="O62" s="118"/>
      <c r="P62" s="86"/>
      <c r="Q62" s="86"/>
      <c r="R62" s="86"/>
      <c r="S62" s="86"/>
      <c r="T62" s="86"/>
      <c r="U62" s="86"/>
      <c r="V62" s="17"/>
      <c r="W62" s="17"/>
      <c r="X62" s="17"/>
      <c r="Y62" s="17"/>
      <c r="Z62" s="17"/>
      <c r="AA62" s="17"/>
      <c r="AB62" s="17"/>
      <c r="AC62" s="118"/>
      <c r="AD62" s="123"/>
      <c r="AE62" s="3"/>
      <c r="AF62" s="3"/>
      <c r="AG62" s="3"/>
      <c r="AH62" s="3"/>
      <c r="AI62" s="3"/>
      <c r="AJ62" s="3"/>
      <c r="AK62" s="3"/>
      <c r="AL62" s="3"/>
      <c r="AM62" s="3"/>
    </row>
    <row r="63" spans="1:39" x14ac:dyDescent="0.35">
      <c r="A63" s="109"/>
      <c r="B63" s="86" t="s">
        <v>230</v>
      </c>
      <c r="C63" s="86" t="s">
        <v>231</v>
      </c>
      <c r="D63" s="86" t="s">
        <v>232</v>
      </c>
      <c r="E63" s="86" t="s">
        <v>233</v>
      </c>
      <c r="F63" s="86" t="s">
        <v>234</v>
      </c>
      <c r="G63" s="17"/>
      <c r="H63" s="75"/>
      <c r="I63" s="17"/>
      <c r="J63" s="17"/>
      <c r="K63" s="17"/>
      <c r="L63" s="17"/>
      <c r="M63" s="17"/>
      <c r="N63" s="17"/>
      <c r="O63" s="118"/>
      <c r="P63" s="86" t="s">
        <v>488</v>
      </c>
      <c r="Q63" s="86"/>
      <c r="R63" s="86"/>
      <c r="S63" s="86"/>
      <c r="T63" s="86"/>
      <c r="U63" s="86"/>
      <c r="V63" s="17"/>
      <c r="W63" s="17"/>
      <c r="X63" s="17"/>
      <c r="Y63" s="17"/>
      <c r="Z63" s="17"/>
      <c r="AA63" s="17"/>
      <c r="AB63" s="17"/>
      <c r="AC63" s="118"/>
      <c r="AD63" s="123"/>
      <c r="AE63" s="3"/>
      <c r="AF63" s="3"/>
      <c r="AG63" s="3"/>
      <c r="AH63" s="3"/>
      <c r="AI63" s="3"/>
      <c r="AJ63" s="3"/>
      <c r="AK63" s="3"/>
      <c r="AL63" s="3"/>
      <c r="AM63" s="3"/>
    </row>
    <row r="64" spans="1:39" x14ac:dyDescent="0.35">
      <c r="A64" s="109" t="s">
        <v>235</v>
      </c>
      <c r="B64" s="93">
        <v>5.2064999999999997E-5</v>
      </c>
      <c r="C64" s="88">
        <v>2</v>
      </c>
      <c r="D64" s="93">
        <v>2.6032499999999999E-5</v>
      </c>
      <c r="E64" s="88">
        <v>8.4469999999999992</v>
      </c>
      <c r="F64" s="86">
        <v>7.8600000000000002E-4</v>
      </c>
      <c r="G64" s="17"/>
      <c r="H64" s="75"/>
      <c r="I64" s="17"/>
      <c r="J64" s="17"/>
      <c r="K64" s="17"/>
      <c r="L64" s="17"/>
      <c r="M64" s="17"/>
      <c r="N64" s="17"/>
      <c r="O64" s="118"/>
      <c r="P64" s="86"/>
      <c r="Q64" s="86"/>
      <c r="R64" s="86"/>
      <c r="S64" s="86"/>
      <c r="T64" s="86"/>
      <c r="U64" s="86"/>
      <c r="V64" s="17"/>
      <c r="W64" s="17"/>
      <c r="X64" s="17"/>
      <c r="Y64" s="17"/>
      <c r="Z64" s="17"/>
      <c r="AA64" s="17"/>
      <c r="AB64" s="17"/>
      <c r="AC64" s="118"/>
      <c r="AD64" s="123"/>
      <c r="AE64" s="3"/>
      <c r="AF64" s="3"/>
      <c r="AG64" s="3"/>
      <c r="AH64" s="3"/>
      <c r="AI64" s="3"/>
      <c r="AJ64" s="3"/>
      <c r="AK64" s="3"/>
      <c r="AL64" s="3"/>
      <c r="AM64" s="3"/>
    </row>
    <row r="65" spans="1:39" x14ac:dyDescent="0.35">
      <c r="A65" s="109" t="s">
        <v>236</v>
      </c>
      <c r="B65" s="86">
        <v>1.3560800000000001E-4</v>
      </c>
      <c r="C65" s="88">
        <v>44</v>
      </c>
      <c r="D65" s="93">
        <v>3.08199E-6</v>
      </c>
      <c r="E65" s="86" t="s">
        <v>237</v>
      </c>
      <c r="F65" s="86"/>
      <c r="G65" s="17"/>
      <c r="H65" s="75"/>
      <c r="I65" s="17"/>
      <c r="J65" s="17"/>
      <c r="K65" s="17"/>
      <c r="L65" s="17"/>
      <c r="M65" s="17"/>
      <c r="N65" s="17"/>
      <c r="O65" s="118"/>
      <c r="P65" s="86" t="s">
        <v>489</v>
      </c>
      <c r="Q65" s="86"/>
      <c r="R65" s="86"/>
      <c r="S65" s="86"/>
      <c r="T65" s="86"/>
      <c r="U65" s="86"/>
      <c r="V65" s="17"/>
      <c r="W65" s="17"/>
      <c r="X65" s="17"/>
      <c r="Y65" s="17"/>
      <c r="Z65" s="17"/>
      <c r="AA65" s="17"/>
      <c r="AB65" s="17"/>
      <c r="AC65" s="118"/>
      <c r="AD65" s="123"/>
      <c r="AE65" s="3"/>
      <c r="AF65" s="3"/>
      <c r="AG65" s="3"/>
      <c r="AH65" s="3"/>
      <c r="AI65" s="3"/>
      <c r="AJ65" s="3"/>
      <c r="AK65" s="3"/>
      <c r="AL65" s="3"/>
      <c r="AM65" s="3"/>
    </row>
    <row r="66" spans="1:39" x14ac:dyDescent="0.35">
      <c r="A66" s="109" t="s">
        <v>238</v>
      </c>
      <c r="B66" s="86">
        <v>1.8767299999999999E-4</v>
      </c>
      <c r="C66" s="86">
        <v>46</v>
      </c>
      <c r="D66" s="86">
        <v>8.3000000000000001E-4</v>
      </c>
      <c r="E66" s="86"/>
      <c r="F66" s="86"/>
      <c r="G66" s="17"/>
      <c r="H66" s="75"/>
      <c r="I66" s="17"/>
      <c r="J66" s="17"/>
      <c r="K66" s="17"/>
      <c r="L66" s="17"/>
      <c r="M66" s="17"/>
      <c r="N66" s="17"/>
      <c r="O66" s="118"/>
      <c r="P66" s="86"/>
      <c r="Q66" s="86"/>
      <c r="R66" s="86"/>
      <c r="S66" s="86"/>
      <c r="T66" s="86"/>
      <c r="U66" s="86"/>
      <c r="V66" s="17"/>
      <c r="W66" s="75" t="s">
        <v>221</v>
      </c>
      <c r="X66" s="17"/>
      <c r="Y66" s="17"/>
      <c r="Z66" s="17"/>
      <c r="AA66" s="17"/>
      <c r="AB66" s="17"/>
      <c r="AC66" s="118"/>
      <c r="AD66" s="17"/>
    </row>
    <row r="67" spans="1:39" x14ac:dyDescent="0.35">
      <c r="A67" s="109"/>
      <c r="B67" s="86"/>
      <c r="C67" s="86"/>
      <c r="D67" s="86"/>
      <c r="E67" s="86"/>
      <c r="F67" s="86"/>
      <c r="G67" s="17"/>
      <c r="H67" s="75"/>
      <c r="I67" s="17"/>
      <c r="J67" s="17"/>
      <c r="K67" s="17"/>
      <c r="L67" s="17"/>
      <c r="M67" s="17"/>
      <c r="N67" s="17"/>
      <c r="O67" s="118"/>
      <c r="P67" s="105" t="s">
        <v>458</v>
      </c>
      <c r="Q67" s="86"/>
      <c r="R67" s="86"/>
      <c r="S67" s="86"/>
      <c r="T67" s="86"/>
      <c r="U67" s="86"/>
      <c r="V67" s="17"/>
      <c r="W67" s="121" t="s">
        <v>527</v>
      </c>
      <c r="X67" s="17"/>
      <c r="Y67" s="17"/>
      <c r="Z67" s="17"/>
      <c r="AA67" s="17"/>
      <c r="AB67" s="17"/>
      <c r="AC67" s="118"/>
      <c r="AD67" s="17"/>
    </row>
    <row r="68" spans="1:39" x14ac:dyDescent="0.35">
      <c r="A68" s="109" t="s">
        <v>239</v>
      </c>
      <c r="B68" s="86"/>
      <c r="C68" s="86"/>
      <c r="D68" s="86"/>
      <c r="E68" s="86"/>
      <c r="F68" s="86"/>
      <c r="G68" s="17"/>
      <c r="H68" s="75"/>
      <c r="I68" s="17"/>
      <c r="J68" s="17"/>
      <c r="K68" s="17"/>
      <c r="L68" s="17"/>
      <c r="M68" s="17"/>
      <c r="N68" s="17"/>
      <c r="O68" s="118"/>
      <c r="P68" s="109"/>
      <c r="Q68" s="86"/>
      <c r="R68" s="86"/>
      <c r="S68" s="86"/>
      <c r="T68" s="86"/>
      <c r="U68" s="86"/>
      <c r="V68" s="17"/>
      <c r="W68" s="76"/>
      <c r="X68" s="76" t="s">
        <v>325</v>
      </c>
      <c r="Y68" s="76" t="s">
        <v>326</v>
      </c>
      <c r="Z68" s="76" t="s">
        <v>327</v>
      </c>
      <c r="AA68" s="76" t="s">
        <v>282</v>
      </c>
      <c r="AB68" s="76" t="s">
        <v>328</v>
      </c>
      <c r="AC68" s="118"/>
      <c r="AD68" s="17"/>
    </row>
    <row r="69" spans="1:39" x14ac:dyDescent="0.35">
      <c r="A69" s="109" t="s">
        <v>240</v>
      </c>
      <c r="B69" s="93">
        <v>1.75109E-6</v>
      </c>
      <c r="C69" s="86" t="s">
        <v>241</v>
      </c>
      <c r="D69" s="93">
        <v>3.08199E-6</v>
      </c>
      <c r="E69" s="86" t="s">
        <v>242</v>
      </c>
      <c r="F69" s="86">
        <v>0.36231400000000002</v>
      </c>
      <c r="G69" s="17"/>
      <c r="H69" s="75"/>
      <c r="I69" s="17"/>
      <c r="J69" s="17"/>
      <c r="K69" s="17"/>
      <c r="L69" s="17"/>
      <c r="M69" s="17"/>
      <c r="N69" s="17"/>
      <c r="O69" s="118"/>
      <c r="P69" s="109" t="s">
        <v>459</v>
      </c>
      <c r="Q69" s="88">
        <v>61.17</v>
      </c>
      <c r="R69" s="86"/>
      <c r="S69" s="86"/>
      <c r="T69" s="86"/>
      <c r="U69" s="86"/>
      <c r="V69" s="17"/>
      <c r="W69" s="76" t="s">
        <v>325</v>
      </c>
      <c r="X69" s="76"/>
      <c r="Y69" s="76">
        <v>2.7820000000000002E-3</v>
      </c>
      <c r="Z69" s="76">
        <v>5.7590000000000002E-2</v>
      </c>
      <c r="AA69" s="76">
        <v>0.1552</v>
      </c>
      <c r="AB69" s="76">
        <v>1.5540000000000001E-4</v>
      </c>
      <c r="AC69" s="118"/>
      <c r="AD69" s="17"/>
    </row>
    <row r="70" spans="1:39" x14ac:dyDescent="0.35">
      <c r="A70" s="109"/>
      <c r="B70" s="86"/>
      <c r="C70" s="86"/>
      <c r="D70" s="86"/>
      <c r="E70" s="86"/>
      <c r="F70" s="86"/>
      <c r="G70" s="17"/>
      <c r="H70" s="75"/>
      <c r="I70" s="17"/>
      <c r="J70" s="17"/>
      <c r="K70" s="17"/>
      <c r="L70" s="17"/>
      <c r="M70" s="17"/>
      <c r="N70" s="17"/>
      <c r="O70" s="118"/>
      <c r="P70" s="109" t="s">
        <v>460</v>
      </c>
      <c r="Q70" s="86">
        <v>61.17</v>
      </c>
      <c r="R70" s="86"/>
      <c r="S70" s="86"/>
      <c r="T70" s="86"/>
      <c r="U70" s="86"/>
      <c r="V70" s="17"/>
      <c r="W70" s="76" t="s">
        <v>326</v>
      </c>
      <c r="X70" s="76">
        <v>2.7820000000000002E-3</v>
      </c>
      <c r="Y70" s="76"/>
      <c r="Z70" s="76">
        <v>0.33539999999999998</v>
      </c>
      <c r="AA70" s="126">
        <v>2.3499999999999999E-8</v>
      </c>
      <c r="AB70" s="76">
        <v>0.45469999999999999</v>
      </c>
      <c r="AC70" s="118"/>
      <c r="AD70" s="17"/>
    </row>
    <row r="71" spans="1:39" x14ac:dyDescent="0.35">
      <c r="A71" s="109" t="s">
        <v>243</v>
      </c>
      <c r="B71" s="86">
        <v>0.24060000000000001</v>
      </c>
      <c r="C71" s="86"/>
      <c r="D71" s="86"/>
      <c r="E71" s="86"/>
      <c r="F71" s="86"/>
      <c r="G71" s="17"/>
      <c r="H71" s="75"/>
      <c r="I71" s="17"/>
      <c r="J71" s="17"/>
      <c r="K71" s="17"/>
      <c r="L71" s="17"/>
      <c r="M71" s="17"/>
      <c r="N71" s="17"/>
      <c r="O71" s="118"/>
      <c r="P71" s="109" t="s">
        <v>245</v>
      </c>
      <c r="Q71" s="92">
        <v>1.645E-12</v>
      </c>
      <c r="R71" s="86"/>
      <c r="S71" s="86"/>
      <c r="T71" s="86"/>
      <c r="U71" s="86"/>
      <c r="V71" s="17"/>
      <c r="W71" s="76" t="s">
        <v>327</v>
      </c>
      <c r="X71" s="76">
        <v>5.7590000000000002E-2</v>
      </c>
      <c r="Y71" s="76">
        <v>0.33539999999999998</v>
      </c>
      <c r="Z71" s="76"/>
      <c r="AA71" s="76">
        <v>1.2689999999999999E-4</v>
      </c>
      <c r="AB71" s="76">
        <v>9.3149999999999997E-2</v>
      </c>
      <c r="AC71" s="118"/>
      <c r="AD71" s="17"/>
    </row>
    <row r="72" spans="1:39" x14ac:dyDescent="0.35">
      <c r="A72" s="109"/>
      <c r="B72" s="86"/>
      <c r="C72" s="86"/>
      <c r="D72" s="86"/>
      <c r="E72" s="86"/>
      <c r="F72" s="86"/>
      <c r="G72" s="17"/>
      <c r="H72" s="75"/>
      <c r="I72" s="17"/>
      <c r="J72" s="17"/>
      <c r="K72" s="17"/>
      <c r="L72" s="17"/>
      <c r="M72" s="17"/>
      <c r="N72" s="17"/>
      <c r="O72" s="118"/>
      <c r="P72" s="109"/>
      <c r="Q72" s="86"/>
      <c r="R72" s="86"/>
      <c r="S72" s="86"/>
      <c r="T72" s="86"/>
      <c r="U72" s="86"/>
      <c r="V72" s="17"/>
      <c r="W72" s="76" t="s">
        <v>282</v>
      </c>
      <c r="X72" s="76">
        <v>0.1552</v>
      </c>
      <c r="Y72" s="126">
        <v>2.3499999999999999E-8</v>
      </c>
      <c r="Z72" s="76">
        <v>1.2689999999999999E-4</v>
      </c>
      <c r="AA72" s="76"/>
      <c r="AB72" s="126">
        <v>3.1040000000000001E-12</v>
      </c>
      <c r="AC72" s="118"/>
      <c r="AD72" s="17"/>
    </row>
    <row r="73" spans="1:39" x14ac:dyDescent="0.35">
      <c r="A73" s="109" t="s">
        <v>244</v>
      </c>
      <c r="B73" s="86" t="s">
        <v>245</v>
      </c>
      <c r="C73" s="88">
        <v>0.15820000000000001</v>
      </c>
      <c r="D73" s="86"/>
      <c r="E73" s="86"/>
      <c r="F73" s="86"/>
      <c r="G73" s="17"/>
      <c r="H73" s="75"/>
      <c r="I73" s="17"/>
      <c r="J73" s="17"/>
      <c r="K73" s="17"/>
      <c r="L73" s="17"/>
      <c r="M73" s="17"/>
      <c r="N73" s="17"/>
      <c r="O73" s="118"/>
      <c r="P73" s="109" t="s">
        <v>461</v>
      </c>
      <c r="Q73" s="86"/>
      <c r="R73" s="86"/>
      <c r="S73" s="86"/>
      <c r="T73" s="86"/>
      <c r="U73" s="86"/>
      <c r="V73" s="17"/>
      <c r="W73" s="76" t="s">
        <v>328</v>
      </c>
      <c r="X73" s="76">
        <v>1.5540000000000001E-4</v>
      </c>
      <c r="Y73" s="76">
        <v>0.45469999999999999</v>
      </c>
      <c r="Z73" s="76">
        <v>9.3149999999999997E-2</v>
      </c>
      <c r="AA73" s="126">
        <v>3.1040000000000001E-12</v>
      </c>
      <c r="AB73" s="76"/>
      <c r="AC73" s="118"/>
      <c r="AD73" s="17"/>
    </row>
    <row r="74" spans="1:39" ht="15" thickBot="1" x14ac:dyDescent="0.4">
      <c r="A74" s="109" t="s">
        <v>246</v>
      </c>
      <c r="B74" s="86" t="s">
        <v>245</v>
      </c>
      <c r="C74" s="86">
        <v>0.1734</v>
      </c>
      <c r="D74" s="86"/>
      <c r="E74" s="86"/>
      <c r="F74" s="86"/>
      <c r="G74" s="17"/>
      <c r="H74" s="75"/>
      <c r="I74" s="17"/>
      <c r="J74" s="17"/>
      <c r="K74" s="17"/>
      <c r="L74" s="17"/>
      <c r="M74" s="17"/>
      <c r="N74" s="17"/>
      <c r="O74" s="118"/>
      <c r="P74" s="127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116"/>
      <c r="AD74" s="17"/>
    </row>
    <row r="75" spans="1:39" x14ac:dyDescent="0.35">
      <c r="A75" s="109"/>
      <c r="B75" s="86"/>
      <c r="C75" s="86"/>
      <c r="D75" s="86"/>
      <c r="E75" s="86"/>
      <c r="F75" s="86"/>
      <c r="G75" s="17"/>
      <c r="H75" s="75"/>
      <c r="I75" s="17"/>
      <c r="J75" s="17"/>
      <c r="K75" s="17"/>
      <c r="L75" s="17"/>
      <c r="M75" s="17"/>
      <c r="N75" s="17"/>
      <c r="O75" s="118"/>
      <c r="P75" s="102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4"/>
      <c r="AD75" s="123"/>
      <c r="AE75" s="3"/>
      <c r="AF75" s="3"/>
      <c r="AG75" s="3"/>
      <c r="AH75" s="3"/>
    </row>
    <row r="76" spans="1:39" ht="15.5" x14ac:dyDescent="0.35">
      <c r="A76" s="109" t="s">
        <v>471</v>
      </c>
      <c r="B76" s="86"/>
      <c r="C76" s="86"/>
      <c r="D76" s="86"/>
      <c r="E76" s="86"/>
      <c r="F76" s="86"/>
      <c r="G76" s="17"/>
      <c r="H76" s="75"/>
      <c r="I76" s="17"/>
      <c r="J76" s="17"/>
      <c r="K76" s="17"/>
      <c r="L76" s="17"/>
      <c r="M76" s="17"/>
      <c r="N76" s="17"/>
      <c r="O76" s="118"/>
      <c r="P76" s="119" t="s">
        <v>391</v>
      </c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18"/>
      <c r="AD76" s="123"/>
      <c r="AE76" s="3"/>
      <c r="AF76" s="3"/>
      <c r="AG76" s="3"/>
      <c r="AH76" s="3"/>
    </row>
    <row r="77" spans="1:39" x14ac:dyDescent="0.35">
      <c r="A77" s="109"/>
      <c r="B77" s="86"/>
      <c r="C77" s="86"/>
      <c r="D77" s="86"/>
      <c r="E77" s="86"/>
      <c r="F77" s="86"/>
      <c r="G77" s="17"/>
      <c r="H77" s="75"/>
      <c r="I77" s="17"/>
      <c r="J77" s="17"/>
      <c r="K77" s="17"/>
      <c r="L77" s="17"/>
      <c r="M77" s="17"/>
      <c r="N77" s="17"/>
      <c r="O77" s="118"/>
      <c r="P77" s="105" t="s">
        <v>222</v>
      </c>
      <c r="Q77" s="17"/>
      <c r="R77" s="17"/>
      <c r="S77" s="17"/>
      <c r="T77" s="17"/>
      <c r="U77" s="17"/>
      <c r="V77" s="17"/>
      <c r="W77" s="75" t="s">
        <v>221</v>
      </c>
      <c r="X77" s="17"/>
      <c r="Y77" s="17"/>
      <c r="Z77" s="17"/>
      <c r="AA77" s="17"/>
      <c r="AB77" s="17"/>
      <c r="AC77" s="118"/>
      <c r="AD77" s="123"/>
      <c r="AE77" s="3"/>
      <c r="AF77" s="3"/>
      <c r="AG77" s="3"/>
      <c r="AH77" s="3"/>
    </row>
    <row r="78" spans="1:39" x14ac:dyDescent="0.35">
      <c r="A78" s="109" t="s">
        <v>472</v>
      </c>
      <c r="B78" s="86"/>
      <c r="C78" s="86"/>
      <c r="D78" s="86"/>
      <c r="E78" s="86"/>
      <c r="F78" s="86"/>
      <c r="G78" s="17"/>
      <c r="H78" s="75"/>
      <c r="I78" s="17"/>
      <c r="J78" s="17"/>
      <c r="K78" s="17"/>
      <c r="L78" s="17"/>
      <c r="M78" s="17"/>
      <c r="N78" s="17"/>
      <c r="O78" s="118"/>
      <c r="P78" s="105" t="s">
        <v>224</v>
      </c>
      <c r="Q78" s="86"/>
      <c r="R78" s="86"/>
      <c r="S78" s="86"/>
      <c r="T78" s="86"/>
      <c r="U78" s="86"/>
      <c r="V78" s="17"/>
      <c r="W78" s="17" t="s">
        <v>223</v>
      </c>
      <c r="X78" s="17"/>
      <c r="Y78" s="17"/>
      <c r="Z78" s="17"/>
      <c r="AA78" s="17"/>
      <c r="AB78" s="17"/>
      <c r="AC78" s="118"/>
      <c r="AD78" s="123"/>
      <c r="AE78" s="3"/>
      <c r="AF78" s="3"/>
      <c r="AG78" s="3"/>
      <c r="AH78" s="3"/>
    </row>
    <row r="79" spans="1:39" x14ac:dyDescent="0.35">
      <c r="A79" s="131"/>
      <c r="B79" s="86"/>
      <c r="C79" s="86"/>
      <c r="D79" s="86"/>
      <c r="E79" s="86"/>
      <c r="F79" s="86"/>
      <c r="G79" s="17"/>
      <c r="H79" s="75" t="s">
        <v>221</v>
      </c>
      <c r="I79" s="17"/>
      <c r="J79" s="17"/>
      <c r="K79" s="17"/>
      <c r="L79" s="17"/>
      <c r="M79" s="17"/>
      <c r="N79" s="17"/>
      <c r="O79" s="118"/>
      <c r="P79" s="109"/>
      <c r="Q79" s="86" t="s">
        <v>230</v>
      </c>
      <c r="R79" s="86" t="s">
        <v>231</v>
      </c>
      <c r="S79" s="86" t="s">
        <v>232</v>
      </c>
      <c r="T79" s="86" t="s">
        <v>233</v>
      </c>
      <c r="U79" s="86" t="s">
        <v>234</v>
      </c>
      <c r="V79" s="17"/>
      <c r="W79" s="76"/>
      <c r="X79" s="76" t="s">
        <v>409</v>
      </c>
      <c r="Y79" s="76" t="s">
        <v>410</v>
      </c>
      <c r="Z79" s="76" t="s">
        <v>411</v>
      </c>
      <c r="AA79" s="76" t="s">
        <v>412</v>
      </c>
      <c r="AB79" s="76" t="s">
        <v>413</v>
      </c>
      <c r="AC79" s="118"/>
      <c r="AD79" s="123"/>
      <c r="AE79" s="3"/>
      <c r="AF79" s="3"/>
      <c r="AG79" s="3"/>
      <c r="AH79" s="3"/>
    </row>
    <row r="80" spans="1:39" x14ac:dyDescent="0.35">
      <c r="A80" s="105" t="s">
        <v>458</v>
      </c>
      <c r="B80" s="86"/>
      <c r="C80" s="86"/>
      <c r="D80" s="86"/>
      <c r="E80" s="86"/>
      <c r="F80" s="86"/>
      <c r="G80" s="17"/>
      <c r="H80" s="121" t="s">
        <v>527</v>
      </c>
      <c r="I80" s="17"/>
      <c r="J80" s="17"/>
      <c r="K80" s="17"/>
      <c r="L80" s="17"/>
      <c r="M80" s="17"/>
      <c r="N80" s="17"/>
      <c r="O80" s="118"/>
      <c r="P80" s="109" t="s">
        <v>235</v>
      </c>
      <c r="Q80" s="86">
        <v>0.29321900000000001</v>
      </c>
      <c r="R80" s="88">
        <v>4</v>
      </c>
      <c r="S80" s="86">
        <v>7.3304599999999998E-2</v>
      </c>
      <c r="T80" s="88">
        <v>26.49</v>
      </c>
      <c r="U80" s="93">
        <v>8.7000000000000004E-16</v>
      </c>
      <c r="V80" s="17"/>
      <c r="W80" s="76" t="s">
        <v>409</v>
      </c>
      <c r="X80" s="76"/>
      <c r="Y80" s="126">
        <v>3.745E-10</v>
      </c>
      <c r="Z80" s="76">
        <v>0</v>
      </c>
      <c r="AA80" s="126">
        <v>1.1140000000000001E-8</v>
      </c>
      <c r="AB80" s="126">
        <v>8.7820000000000003E-13</v>
      </c>
      <c r="AC80" s="118"/>
      <c r="AD80" s="123"/>
      <c r="AE80" s="3"/>
      <c r="AF80" s="3"/>
      <c r="AG80" s="3"/>
      <c r="AH80" s="3"/>
    </row>
    <row r="81" spans="1:34" x14ac:dyDescent="0.35">
      <c r="A81" s="109"/>
      <c r="B81" s="86"/>
      <c r="C81" s="86"/>
      <c r="D81" s="86"/>
      <c r="E81" s="86"/>
      <c r="F81" s="86"/>
      <c r="G81" s="17"/>
      <c r="H81" s="76"/>
      <c r="I81" s="76" t="s">
        <v>292</v>
      </c>
      <c r="J81" s="76" t="s">
        <v>390</v>
      </c>
      <c r="K81" s="76" t="s">
        <v>293</v>
      </c>
      <c r="L81" s="17"/>
      <c r="M81" s="17"/>
      <c r="N81" s="17"/>
      <c r="O81" s="118"/>
      <c r="P81" s="109" t="s">
        <v>236</v>
      </c>
      <c r="Q81" s="86">
        <v>0.33483400000000002</v>
      </c>
      <c r="R81" s="88">
        <v>121</v>
      </c>
      <c r="S81" s="86">
        <v>2.7672199999999999E-3</v>
      </c>
      <c r="T81" s="86" t="s">
        <v>237</v>
      </c>
      <c r="U81" s="86"/>
      <c r="V81" s="17"/>
      <c r="W81" s="76" t="s">
        <v>410</v>
      </c>
      <c r="X81" s="76">
        <v>10.29</v>
      </c>
      <c r="Y81" s="76"/>
      <c r="Z81" s="76">
        <v>8.4019999999999997E-3</v>
      </c>
      <c r="AA81" s="76">
        <v>0.56499999999999995</v>
      </c>
      <c r="AB81" s="76">
        <v>0.90649999999999997</v>
      </c>
      <c r="AC81" s="118"/>
      <c r="AD81" s="123"/>
      <c r="AE81" s="3"/>
      <c r="AF81" s="3"/>
      <c r="AG81" s="3"/>
      <c r="AH81" s="3"/>
    </row>
    <row r="82" spans="1:34" x14ac:dyDescent="0.35">
      <c r="A82" s="109" t="s">
        <v>459</v>
      </c>
      <c r="B82" s="88">
        <v>11.07</v>
      </c>
      <c r="C82" s="86"/>
      <c r="D82" s="86"/>
      <c r="E82" s="86"/>
      <c r="F82" s="86"/>
      <c r="G82" s="17"/>
      <c r="H82" s="76" t="s">
        <v>292</v>
      </c>
      <c r="I82" s="76"/>
      <c r="J82" s="76">
        <v>9.3699999999999999E-3</v>
      </c>
      <c r="K82" s="76">
        <v>1.851E-3</v>
      </c>
      <c r="L82" s="17"/>
      <c r="M82" s="17"/>
      <c r="N82" s="17"/>
      <c r="O82" s="118"/>
      <c r="P82" s="109" t="s">
        <v>238</v>
      </c>
      <c r="Q82" s="86">
        <v>0.62805299999999997</v>
      </c>
      <c r="R82" s="86">
        <v>125</v>
      </c>
      <c r="S82" s="93">
        <v>1.0000000000000001E-5</v>
      </c>
      <c r="T82" s="86"/>
      <c r="U82" s="86"/>
      <c r="V82" s="17"/>
      <c r="W82" s="76" t="s">
        <v>411</v>
      </c>
      <c r="X82" s="76">
        <v>13.68</v>
      </c>
      <c r="Y82" s="76">
        <v>4.7859999999999996</v>
      </c>
      <c r="Z82" s="76"/>
      <c r="AA82" s="126">
        <v>2.012E-5</v>
      </c>
      <c r="AB82" s="76">
        <v>4.41E-2</v>
      </c>
      <c r="AC82" s="125"/>
      <c r="AD82" s="17"/>
    </row>
    <row r="83" spans="1:34" x14ac:dyDescent="0.35">
      <c r="A83" s="109" t="s">
        <v>460</v>
      </c>
      <c r="B83" s="86">
        <v>11.09</v>
      </c>
      <c r="C83" s="86"/>
      <c r="D83" s="86"/>
      <c r="E83" s="86"/>
      <c r="F83" s="86"/>
      <c r="G83" s="17"/>
      <c r="H83" s="76" t="s">
        <v>390</v>
      </c>
      <c r="I83" s="76">
        <v>9.3699999999999999E-3</v>
      </c>
      <c r="J83" s="76"/>
      <c r="K83" s="76">
        <v>0.70220000000000005</v>
      </c>
      <c r="L83" s="17"/>
      <c r="M83" s="17"/>
      <c r="N83" s="17"/>
      <c r="O83" s="118"/>
      <c r="P83" s="109"/>
      <c r="Q83" s="86"/>
      <c r="R83" s="86"/>
      <c r="S83" s="86"/>
      <c r="T83" s="86"/>
      <c r="U83" s="86"/>
      <c r="V83" s="17"/>
      <c r="W83" s="76" t="s">
        <v>412</v>
      </c>
      <c r="X83" s="76">
        <v>9.3420000000000005</v>
      </c>
      <c r="Y83" s="76">
        <v>2.12</v>
      </c>
      <c r="Z83" s="76">
        <v>7.0549999999999997</v>
      </c>
      <c r="AA83" s="76"/>
      <c r="AB83" s="76">
        <v>7.0569999999999994E-2</v>
      </c>
      <c r="AC83" s="125"/>
      <c r="AD83" s="17"/>
    </row>
    <row r="84" spans="1:34" x14ac:dyDescent="0.35">
      <c r="A84" s="109" t="s">
        <v>245</v>
      </c>
      <c r="B84" s="88">
        <v>3.9139999999999999E-3</v>
      </c>
      <c r="C84" s="86"/>
      <c r="D84" s="86"/>
      <c r="E84" s="86"/>
      <c r="F84" s="86"/>
      <c r="G84" s="17"/>
      <c r="H84" s="76" t="s">
        <v>293</v>
      </c>
      <c r="I84" s="76">
        <v>1.851E-3</v>
      </c>
      <c r="J84" s="76">
        <v>0.70220000000000005</v>
      </c>
      <c r="K84" s="76"/>
      <c r="L84" s="17"/>
      <c r="M84" s="17"/>
      <c r="N84" s="17"/>
      <c r="O84" s="118"/>
      <c r="P84" s="109" t="s">
        <v>239</v>
      </c>
      <c r="Q84" s="86"/>
      <c r="R84" s="86"/>
      <c r="S84" s="86"/>
      <c r="T84" s="86"/>
      <c r="U84" s="86"/>
      <c r="V84" s="17"/>
      <c r="W84" s="76" t="s">
        <v>413</v>
      </c>
      <c r="X84" s="76">
        <v>11.89</v>
      </c>
      <c r="Y84" s="76">
        <v>1.234</v>
      </c>
      <c r="Z84" s="76">
        <v>3.984</v>
      </c>
      <c r="AA84" s="76">
        <v>3.7250000000000001</v>
      </c>
      <c r="AB84" s="76"/>
      <c r="AC84" s="125"/>
      <c r="AD84" s="17"/>
    </row>
    <row r="85" spans="1:34" x14ac:dyDescent="0.35">
      <c r="A85" s="109"/>
      <c r="B85" s="86"/>
      <c r="C85" s="86"/>
      <c r="D85" s="86"/>
      <c r="E85" s="86"/>
      <c r="F85" s="86"/>
      <c r="G85" s="17"/>
      <c r="H85" s="17"/>
      <c r="I85" s="17"/>
      <c r="J85" s="17"/>
      <c r="K85" s="17"/>
      <c r="L85" s="17"/>
      <c r="M85" s="17"/>
      <c r="N85" s="17"/>
      <c r="O85" s="118"/>
      <c r="P85" s="109" t="s">
        <v>240</v>
      </c>
      <c r="Q85" s="86">
        <v>2.9049599999999998E-3</v>
      </c>
      <c r="R85" s="86" t="s">
        <v>241</v>
      </c>
      <c r="S85" s="86">
        <v>2.7672199999999999E-3</v>
      </c>
      <c r="T85" s="86" t="s">
        <v>242</v>
      </c>
      <c r="U85" s="86">
        <v>0.51214099999999996</v>
      </c>
      <c r="V85" s="17"/>
      <c r="W85" s="17"/>
      <c r="X85" s="17"/>
      <c r="Y85" s="17"/>
      <c r="Z85" s="17"/>
      <c r="AA85" s="17"/>
      <c r="AB85" s="17"/>
      <c r="AC85" s="125"/>
      <c r="AD85" s="17"/>
    </row>
    <row r="86" spans="1:34" x14ac:dyDescent="0.35">
      <c r="A86" s="109" t="s">
        <v>461</v>
      </c>
      <c r="B86" s="86"/>
      <c r="C86" s="86"/>
      <c r="D86" s="86"/>
      <c r="E86" s="86"/>
      <c r="F86" s="86"/>
      <c r="G86" s="17"/>
      <c r="H86" s="17"/>
      <c r="I86" s="17"/>
      <c r="J86" s="17"/>
      <c r="K86" s="17"/>
      <c r="L86" s="17"/>
      <c r="M86" s="17"/>
      <c r="N86" s="17"/>
      <c r="O86" s="118"/>
      <c r="P86" s="109"/>
      <c r="Q86" s="86"/>
      <c r="R86" s="86"/>
      <c r="S86" s="86"/>
      <c r="T86" s="86"/>
      <c r="U86" s="86"/>
      <c r="V86" s="17"/>
      <c r="W86" s="17"/>
      <c r="X86" s="17"/>
      <c r="Y86" s="17"/>
      <c r="Z86" s="17"/>
      <c r="AA86" s="17"/>
      <c r="AB86" s="17"/>
      <c r="AC86" s="125"/>
      <c r="AD86" s="17"/>
    </row>
    <row r="87" spans="1:34" ht="15" thickBot="1" x14ac:dyDescent="0.4">
      <c r="A87" s="127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116"/>
      <c r="P87" s="109" t="s">
        <v>243</v>
      </c>
      <c r="Q87" s="86">
        <v>0.44729999999999998</v>
      </c>
      <c r="R87" s="86"/>
      <c r="S87" s="86"/>
      <c r="T87" s="86"/>
      <c r="U87" s="86"/>
      <c r="V87" s="17"/>
      <c r="W87" s="17"/>
      <c r="X87" s="17"/>
      <c r="Y87" s="17"/>
      <c r="Z87" s="17"/>
      <c r="AA87" s="17"/>
      <c r="AB87" s="17"/>
      <c r="AC87" s="125"/>
      <c r="AD87" s="17"/>
    </row>
    <row r="88" spans="1:34" x14ac:dyDescent="0.35">
      <c r="A88" s="102"/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4"/>
      <c r="P88" s="109"/>
      <c r="Q88" s="86"/>
      <c r="R88" s="86"/>
      <c r="S88" s="86"/>
      <c r="T88" s="86"/>
      <c r="U88" s="86"/>
      <c r="V88" s="17"/>
      <c r="W88" s="17"/>
      <c r="X88" s="17"/>
      <c r="Y88" s="17"/>
      <c r="Z88" s="17"/>
      <c r="AA88" s="17"/>
      <c r="AB88" s="17"/>
      <c r="AC88" s="125"/>
      <c r="AD88" s="17"/>
    </row>
    <row r="89" spans="1:34" ht="15.5" x14ac:dyDescent="0.35">
      <c r="A89" s="119" t="s">
        <v>391</v>
      </c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18"/>
      <c r="P89" s="109" t="s">
        <v>244</v>
      </c>
      <c r="Q89" s="86" t="s">
        <v>245</v>
      </c>
      <c r="R89" s="88">
        <v>4.3909999999999999E-3</v>
      </c>
      <c r="S89" s="86"/>
      <c r="T89" s="86"/>
      <c r="U89" s="86"/>
      <c r="V89" s="17"/>
      <c r="W89" s="17"/>
      <c r="X89" s="17"/>
      <c r="Y89" s="17"/>
      <c r="Z89" s="17"/>
      <c r="AA89" s="17"/>
      <c r="AB89" s="17"/>
      <c r="AC89" s="118"/>
      <c r="AD89" s="17"/>
    </row>
    <row r="90" spans="1:34" x14ac:dyDescent="0.35">
      <c r="A90" s="105" t="s">
        <v>224</v>
      </c>
      <c r="B90" s="86"/>
      <c r="C90" s="86"/>
      <c r="D90" s="86"/>
      <c r="E90" s="86"/>
      <c r="F90" s="86"/>
      <c r="G90" s="17"/>
      <c r="H90" s="17"/>
      <c r="I90" s="17"/>
      <c r="J90" s="17"/>
      <c r="K90" s="17"/>
      <c r="L90" s="17"/>
      <c r="M90" s="17"/>
      <c r="N90" s="17"/>
      <c r="O90" s="118"/>
      <c r="P90" s="109" t="s">
        <v>246</v>
      </c>
      <c r="Q90" s="86" t="s">
        <v>245</v>
      </c>
      <c r="R90" s="86">
        <v>5.7759999999999999E-3</v>
      </c>
      <c r="S90" s="86"/>
      <c r="T90" s="86"/>
      <c r="U90" s="86"/>
      <c r="V90" s="17"/>
      <c r="W90" s="17"/>
      <c r="X90" s="17"/>
      <c r="Y90" s="17"/>
      <c r="Z90" s="17"/>
      <c r="AA90" s="17"/>
      <c r="AB90" s="17"/>
      <c r="AC90" s="118"/>
      <c r="AD90" s="17"/>
    </row>
    <row r="91" spans="1:34" x14ac:dyDescent="0.35">
      <c r="A91" s="109"/>
      <c r="B91" s="86" t="s">
        <v>230</v>
      </c>
      <c r="C91" s="86" t="s">
        <v>231</v>
      </c>
      <c r="D91" s="86" t="s">
        <v>232</v>
      </c>
      <c r="E91" s="86" t="s">
        <v>233</v>
      </c>
      <c r="F91" s="86" t="s">
        <v>234</v>
      </c>
      <c r="G91" s="17"/>
      <c r="H91" s="17"/>
      <c r="I91" s="17"/>
      <c r="J91" s="17"/>
      <c r="K91" s="17"/>
      <c r="L91" s="17"/>
      <c r="M91" s="17"/>
      <c r="N91" s="17"/>
      <c r="O91" s="118"/>
      <c r="P91" s="109"/>
      <c r="Q91" s="86"/>
      <c r="R91" s="86"/>
      <c r="S91" s="86"/>
      <c r="T91" s="86"/>
      <c r="U91" s="86"/>
      <c r="V91" s="17"/>
      <c r="W91" s="17"/>
      <c r="X91" s="17"/>
      <c r="Y91" s="17"/>
      <c r="Z91" s="17"/>
      <c r="AA91" s="17"/>
      <c r="AB91" s="17"/>
      <c r="AC91" s="118"/>
      <c r="AD91" s="17"/>
    </row>
    <row r="92" spans="1:34" x14ac:dyDescent="0.35">
      <c r="A92" s="109" t="s">
        <v>235</v>
      </c>
      <c r="B92" s="86">
        <v>0.26423799999999997</v>
      </c>
      <c r="C92" s="88">
        <v>5</v>
      </c>
      <c r="D92" s="86">
        <v>5.2847600000000002E-2</v>
      </c>
      <c r="E92" s="88">
        <v>13.28</v>
      </c>
      <c r="F92" s="93">
        <v>1.6649999999999999E-9</v>
      </c>
      <c r="G92" s="17"/>
      <c r="H92" s="17"/>
      <c r="I92" s="17"/>
      <c r="J92" s="17"/>
      <c r="K92" s="17"/>
      <c r="L92" s="17"/>
      <c r="M92" s="17"/>
      <c r="N92" s="17"/>
      <c r="O92" s="118"/>
      <c r="P92" s="109" t="s">
        <v>481</v>
      </c>
      <c r="Q92" s="88" t="s">
        <v>490</v>
      </c>
      <c r="R92" s="88" t="s">
        <v>491</v>
      </c>
      <c r="S92" s="88" t="s">
        <v>492</v>
      </c>
      <c r="T92" s="86"/>
      <c r="U92" s="86"/>
      <c r="V92" s="17"/>
      <c r="W92" s="17"/>
      <c r="X92" s="17"/>
      <c r="Y92" s="17"/>
      <c r="Z92" s="17"/>
      <c r="AA92" s="17"/>
      <c r="AB92" s="17"/>
      <c r="AC92" s="118"/>
      <c r="AD92" s="17"/>
    </row>
    <row r="93" spans="1:34" x14ac:dyDescent="0.35">
      <c r="A93" s="109" t="s">
        <v>236</v>
      </c>
      <c r="B93" s="86">
        <v>0.33036700000000002</v>
      </c>
      <c r="C93" s="88">
        <v>83</v>
      </c>
      <c r="D93" s="86">
        <v>3.9803199999999999E-3</v>
      </c>
      <c r="E93" s="86" t="s">
        <v>237</v>
      </c>
      <c r="F93" s="86"/>
      <c r="G93" s="17"/>
      <c r="H93" s="17"/>
      <c r="I93" s="17"/>
      <c r="J93" s="17"/>
      <c r="K93" s="17"/>
      <c r="L93" s="17"/>
      <c r="M93" s="17"/>
      <c r="N93" s="17"/>
      <c r="O93" s="118"/>
      <c r="P93" s="109"/>
      <c r="Q93" s="86"/>
      <c r="R93" s="86"/>
      <c r="S93" s="86"/>
      <c r="T93" s="86"/>
      <c r="U93" s="86"/>
      <c r="V93" s="17"/>
      <c r="W93" s="17"/>
      <c r="X93" s="17"/>
      <c r="Y93" s="17"/>
      <c r="Z93" s="17"/>
      <c r="AA93" s="17"/>
      <c r="AB93" s="17"/>
      <c r="AC93" s="118"/>
      <c r="AD93" s="17"/>
    </row>
    <row r="94" spans="1:34" x14ac:dyDescent="0.35">
      <c r="A94" s="109" t="s">
        <v>238</v>
      </c>
      <c r="B94" s="86">
        <v>0.59460500000000005</v>
      </c>
      <c r="C94" s="86">
        <v>88</v>
      </c>
      <c r="D94" s="93">
        <v>1.0000000000000001E-5</v>
      </c>
      <c r="E94" s="86"/>
      <c r="F94" s="86"/>
      <c r="G94" s="17"/>
      <c r="H94" s="17"/>
      <c r="I94" s="17"/>
      <c r="J94" s="17"/>
      <c r="K94" s="17"/>
      <c r="L94" s="17"/>
      <c r="M94" s="17"/>
      <c r="N94" s="17"/>
      <c r="O94" s="118"/>
      <c r="P94" s="109" t="s">
        <v>414</v>
      </c>
      <c r="Q94" s="86"/>
      <c r="R94" s="86"/>
      <c r="S94" s="86"/>
      <c r="T94" s="86"/>
      <c r="U94" s="86"/>
      <c r="V94" s="17"/>
      <c r="W94" s="17"/>
      <c r="X94" s="17"/>
      <c r="Y94" s="17"/>
      <c r="Z94" s="17"/>
      <c r="AA94" s="17"/>
      <c r="AB94" s="17"/>
      <c r="AC94" s="118"/>
      <c r="AD94" s="17"/>
    </row>
    <row r="95" spans="1:34" ht="15" thickBot="1" x14ac:dyDescent="0.4">
      <c r="A95" s="109"/>
      <c r="B95" s="86"/>
      <c r="C95" s="86"/>
      <c r="D95" s="86"/>
      <c r="E95" s="86"/>
      <c r="F95" s="86"/>
      <c r="G95" s="17"/>
      <c r="H95" s="17"/>
      <c r="I95" s="17"/>
      <c r="J95" s="17"/>
      <c r="K95" s="17"/>
      <c r="L95" s="17"/>
      <c r="M95" s="17"/>
      <c r="N95" s="17"/>
      <c r="O95" s="118"/>
      <c r="P95" s="127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116"/>
      <c r="AD95" s="17"/>
    </row>
    <row r="96" spans="1:34" x14ac:dyDescent="0.35">
      <c r="A96" s="109" t="s">
        <v>239</v>
      </c>
      <c r="B96" s="86"/>
      <c r="C96" s="86"/>
      <c r="D96" s="86"/>
      <c r="E96" s="86"/>
      <c r="F96" s="86"/>
      <c r="G96" s="17"/>
      <c r="H96" s="17"/>
      <c r="I96" s="17"/>
      <c r="J96" s="17"/>
      <c r="K96" s="17"/>
      <c r="L96" s="17"/>
      <c r="M96" s="17"/>
      <c r="N96" s="17"/>
      <c r="O96" s="118"/>
      <c r="P96" s="132"/>
      <c r="Q96" s="103"/>
      <c r="R96" s="103"/>
      <c r="S96" s="103"/>
      <c r="T96" s="103"/>
      <c r="U96" s="103"/>
      <c r="V96" s="103"/>
      <c r="W96" s="133"/>
      <c r="X96" s="103"/>
      <c r="Y96" s="103"/>
      <c r="Z96" s="103"/>
      <c r="AA96" s="103"/>
      <c r="AB96" s="103"/>
      <c r="AC96" s="104"/>
      <c r="AD96" s="17"/>
    </row>
    <row r="97" spans="1:30" ht="15.5" x14ac:dyDescent="0.35">
      <c r="A97" s="109" t="s">
        <v>240</v>
      </c>
      <c r="B97" s="86">
        <v>3.4916399999999998E-3</v>
      </c>
      <c r="C97" s="86" t="s">
        <v>241</v>
      </c>
      <c r="D97" s="86">
        <v>3.9803199999999999E-3</v>
      </c>
      <c r="E97" s="86" t="s">
        <v>242</v>
      </c>
      <c r="F97" s="86">
        <v>0.46729900000000002</v>
      </c>
      <c r="G97" s="17"/>
      <c r="H97" s="17"/>
      <c r="I97" s="17"/>
      <c r="J97" s="17"/>
      <c r="K97" s="17"/>
      <c r="L97" s="17"/>
      <c r="M97" s="17"/>
      <c r="N97" s="17"/>
      <c r="O97" s="118"/>
      <c r="P97" s="119" t="s">
        <v>381</v>
      </c>
      <c r="Q97" s="17"/>
      <c r="R97" s="17"/>
      <c r="S97" s="17"/>
      <c r="T97" s="17"/>
      <c r="U97" s="17"/>
      <c r="V97" s="17"/>
      <c r="W97" s="75" t="s">
        <v>221</v>
      </c>
      <c r="X97" s="17"/>
      <c r="Y97" s="17"/>
      <c r="Z97" s="17"/>
      <c r="AA97" s="17"/>
      <c r="AB97" s="17"/>
      <c r="AC97" s="118"/>
      <c r="AD97" s="17"/>
    </row>
    <row r="98" spans="1:30" x14ac:dyDescent="0.35">
      <c r="A98" s="109"/>
      <c r="B98" s="86"/>
      <c r="C98" s="86"/>
      <c r="D98" s="86"/>
      <c r="E98" s="86"/>
      <c r="F98" s="86"/>
      <c r="G98" s="17"/>
      <c r="H98" s="17"/>
      <c r="I98" s="17"/>
      <c r="J98" s="17"/>
      <c r="K98" s="17"/>
      <c r="L98" s="17"/>
      <c r="M98" s="17"/>
      <c r="N98" s="17"/>
      <c r="O98" s="118"/>
      <c r="P98" s="105" t="s">
        <v>222</v>
      </c>
      <c r="Q98" s="86"/>
      <c r="R98" s="86"/>
      <c r="S98" s="86"/>
      <c r="T98" s="86"/>
      <c r="U98" s="86"/>
      <c r="V98" s="17"/>
      <c r="W98" s="17" t="s">
        <v>223</v>
      </c>
      <c r="X98" s="17"/>
      <c r="Y98" s="17"/>
      <c r="Z98" s="17"/>
      <c r="AA98" s="17"/>
      <c r="AB98" s="17"/>
      <c r="AC98" s="118"/>
      <c r="AD98" s="17"/>
    </row>
    <row r="99" spans="1:30" x14ac:dyDescent="0.35">
      <c r="A99" s="109" t="s">
        <v>243</v>
      </c>
      <c r="B99" s="86">
        <v>0.40820000000000001</v>
      </c>
      <c r="C99" s="86"/>
      <c r="D99" s="86"/>
      <c r="E99" s="86"/>
      <c r="F99" s="86"/>
      <c r="G99" s="17"/>
      <c r="H99" s="17"/>
      <c r="I99" s="17"/>
      <c r="J99" s="17"/>
      <c r="K99" s="17"/>
      <c r="L99" s="17"/>
      <c r="M99" s="17"/>
      <c r="N99" s="17"/>
      <c r="O99" s="118"/>
      <c r="P99" s="105" t="s">
        <v>224</v>
      </c>
      <c r="Q99" s="86"/>
      <c r="R99" s="86"/>
      <c r="S99" s="86"/>
      <c r="T99" s="86"/>
      <c r="U99" s="86"/>
      <c r="V99" s="17"/>
      <c r="W99" s="76"/>
      <c r="X99" s="76" t="s">
        <v>283</v>
      </c>
      <c r="Y99" s="76" t="s">
        <v>382</v>
      </c>
      <c r="Z99" s="76" t="s">
        <v>383</v>
      </c>
      <c r="AA99" s="76" t="s">
        <v>284</v>
      </c>
      <c r="AB99" s="76" t="s">
        <v>384</v>
      </c>
      <c r="AC99" s="118"/>
      <c r="AD99" s="17"/>
    </row>
    <row r="100" spans="1:30" x14ac:dyDescent="0.35">
      <c r="A100" s="109"/>
      <c r="B100" s="86"/>
      <c r="C100" s="86"/>
      <c r="D100" s="86"/>
      <c r="E100" s="86"/>
      <c r="F100" s="86"/>
      <c r="G100" s="17"/>
      <c r="H100" s="17"/>
      <c r="I100" s="17"/>
      <c r="J100" s="17"/>
      <c r="K100" s="17"/>
      <c r="L100" s="17"/>
      <c r="M100" s="17"/>
      <c r="N100" s="17"/>
      <c r="O100" s="118"/>
      <c r="P100" s="109"/>
      <c r="Q100" s="86" t="s">
        <v>230</v>
      </c>
      <c r="R100" s="86" t="s">
        <v>231</v>
      </c>
      <c r="S100" s="86" t="s">
        <v>232</v>
      </c>
      <c r="T100" s="86" t="s">
        <v>233</v>
      </c>
      <c r="U100" s="86" t="s">
        <v>234</v>
      </c>
      <c r="V100" s="17"/>
      <c r="W100" s="76" t="s">
        <v>283</v>
      </c>
      <c r="X100" s="76"/>
      <c r="Y100" s="76">
        <v>2.7270000000000001E-4</v>
      </c>
      <c r="Z100" s="126">
        <v>1.079E-5</v>
      </c>
      <c r="AA100" s="76">
        <v>0</v>
      </c>
      <c r="AB100" s="126">
        <v>1.3830000000000001E-9</v>
      </c>
      <c r="AC100" s="118"/>
      <c r="AD100" s="17"/>
    </row>
    <row r="101" spans="1:30" x14ac:dyDescent="0.35">
      <c r="A101" s="109" t="s">
        <v>244</v>
      </c>
      <c r="B101" s="86" t="s">
        <v>245</v>
      </c>
      <c r="C101" s="88">
        <v>0.2218</v>
      </c>
      <c r="D101" s="86"/>
      <c r="E101" s="86"/>
      <c r="F101" s="86"/>
      <c r="G101" s="17"/>
      <c r="H101" s="17"/>
      <c r="I101" s="17"/>
      <c r="J101" s="17"/>
      <c r="K101" s="17"/>
      <c r="L101" s="17"/>
      <c r="M101" s="17"/>
      <c r="N101" s="17"/>
      <c r="O101" s="118"/>
      <c r="P101" s="109" t="s">
        <v>235</v>
      </c>
      <c r="Q101" s="86">
        <v>0.82376300000000002</v>
      </c>
      <c r="R101" s="88">
        <v>4</v>
      </c>
      <c r="S101" s="86">
        <v>0.20594100000000001</v>
      </c>
      <c r="T101" s="88">
        <v>64.77</v>
      </c>
      <c r="U101" s="92">
        <v>3.5709999999999998E-29</v>
      </c>
      <c r="V101" s="17"/>
      <c r="W101" s="76" t="s">
        <v>382</v>
      </c>
      <c r="X101" s="76">
        <v>6.1520000000000001</v>
      </c>
      <c r="Y101" s="76"/>
      <c r="Z101" s="76">
        <v>0.69899999999999995</v>
      </c>
      <c r="AA101" s="76">
        <v>0</v>
      </c>
      <c r="AB101" s="76">
        <v>3.5839999999999997E-2</v>
      </c>
      <c r="AC101" s="118"/>
      <c r="AD101" s="17"/>
    </row>
    <row r="102" spans="1:30" x14ac:dyDescent="0.35">
      <c r="A102" s="109" t="s">
        <v>246</v>
      </c>
      <c r="B102" s="86" t="s">
        <v>245</v>
      </c>
      <c r="C102" s="86">
        <v>0.37240000000000001</v>
      </c>
      <c r="D102" s="86"/>
      <c r="E102" s="86"/>
      <c r="F102" s="86"/>
      <c r="G102" s="17"/>
      <c r="H102" s="17"/>
      <c r="I102" s="17"/>
      <c r="J102" s="17"/>
      <c r="K102" s="17"/>
      <c r="L102" s="17"/>
      <c r="M102" s="17"/>
      <c r="N102" s="17"/>
      <c r="O102" s="118"/>
      <c r="P102" s="109" t="s">
        <v>236</v>
      </c>
      <c r="Q102" s="86">
        <v>0.38474900000000001</v>
      </c>
      <c r="R102" s="88">
        <v>121</v>
      </c>
      <c r="S102" s="86">
        <v>3.1797499999999999E-3</v>
      </c>
      <c r="T102" s="86" t="s">
        <v>237</v>
      </c>
      <c r="U102" s="86"/>
      <c r="V102" s="17"/>
      <c r="W102" s="76" t="s">
        <v>383</v>
      </c>
      <c r="X102" s="76">
        <v>7.26</v>
      </c>
      <c r="Y102" s="76">
        <v>1.8220000000000001</v>
      </c>
      <c r="Z102" s="76"/>
      <c r="AA102" s="126">
        <v>8.1359999999999999E-13</v>
      </c>
      <c r="AB102" s="76">
        <v>0.76070000000000004</v>
      </c>
      <c r="AC102" s="118"/>
      <c r="AD102" s="17"/>
    </row>
    <row r="103" spans="1:30" x14ac:dyDescent="0.35">
      <c r="A103" s="109"/>
      <c r="B103" s="86"/>
      <c r="C103" s="86"/>
      <c r="D103" s="86"/>
      <c r="E103" s="86"/>
      <c r="F103" s="86"/>
      <c r="G103" s="17"/>
      <c r="H103" s="17"/>
      <c r="I103" s="17"/>
      <c r="J103" s="17"/>
      <c r="K103" s="17"/>
      <c r="L103" s="17"/>
      <c r="M103" s="17"/>
      <c r="N103" s="17"/>
      <c r="O103" s="118"/>
      <c r="P103" s="109" t="s">
        <v>238</v>
      </c>
      <c r="Q103" s="86">
        <v>1.20851</v>
      </c>
      <c r="R103" s="86">
        <v>125</v>
      </c>
      <c r="S103" s="93">
        <v>1.0000000000000001E-5</v>
      </c>
      <c r="T103" s="86"/>
      <c r="U103" s="86"/>
      <c r="V103" s="17"/>
      <c r="W103" s="76" t="s">
        <v>284</v>
      </c>
      <c r="X103" s="76">
        <v>19.87</v>
      </c>
      <c r="Y103" s="76">
        <v>15.89</v>
      </c>
      <c r="Z103" s="76">
        <v>11.91</v>
      </c>
      <c r="AA103" s="76"/>
      <c r="AB103" s="76">
        <v>0</v>
      </c>
      <c r="AC103" s="118"/>
      <c r="AD103" s="17"/>
    </row>
    <row r="104" spans="1:30" x14ac:dyDescent="0.35">
      <c r="A104" s="109" t="s">
        <v>473</v>
      </c>
      <c r="B104" s="86"/>
      <c r="C104" s="86"/>
      <c r="D104" s="86"/>
      <c r="E104" s="86"/>
      <c r="F104" s="86"/>
      <c r="G104" s="17"/>
      <c r="H104" s="17"/>
      <c r="I104" s="17"/>
      <c r="J104" s="17"/>
      <c r="K104" s="17"/>
      <c r="L104" s="17"/>
      <c r="M104" s="17"/>
      <c r="N104" s="17"/>
      <c r="O104" s="118"/>
      <c r="P104" s="109"/>
      <c r="Q104" s="86"/>
      <c r="R104" s="86"/>
      <c r="S104" s="86"/>
      <c r="T104" s="86"/>
      <c r="U104" s="86"/>
      <c r="V104" s="17"/>
      <c r="W104" s="76" t="s">
        <v>384</v>
      </c>
      <c r="X104" s="76">
        <v>9.9290000000000003</v>
      </c>
      <c r="Y104" s="76">
        <v>4.093</v>
      </c>
      <c r="Z104" s="76">
        <v>1.6739999999999999</v>
      </c>
      <c r="AA104" s="76">
        <v>12.79</v>
      </c>
      <c r="AB104" s="76"/>
      <c r="AC104" s="118"/>
      <c r="AD104" s="17"/>
    </row>
    <row r="105" spans="1:30" x14ac:dyDescent="0.35">
      <c r="A105" s="109"/>
      <c r="B105" s="86"/>
      <c r="C105" s="86"/>
      <c r="D105" s="86"/>
      <c r="E105" s="86"/>
      <c r="F105" s="86"/>
      <c r="G105" s="17"/>
      <c r="H105" s="17"/>
      <c r="I105" s="17"/>
      <c r="J105" s="17"/>
      <c r="K105" s="17"/>
      <c r="L105" s="17"/>
      <c r="M105" s="17"/>
      <c r="N105" s="17"/>
      <c r="O105" s="118"/>
      <c r="P105" s="109" t="s">
        <v>239</v>
      </c>
      <c r="Q105" s="86"/>
      <c r="R105" s="86"/>
      <c r="S105" s="86"/>
      <c r="T105" s="86"/>
      <c r="U105" s="86"/>
      <c r="V105" s="17"/>
      <c r="W105" s="17"/>
      <c r="X105" s="17"/>
      <c r="Y105" s="17"/>
      <c r="Z105" s="17"/>
      <c r="AA105" s="17"/>
      <c r="AB105" s="17"/>
      <c r="AC105" s="118"/>
      <c r="AD105" s="17"/>
    </row>
    <row r="106" spans="1:30" x14ac:dyDescent="0.35">
      <c r="A106" s="109" t="s">
        <v>474</v>
      </c>
      <c r="B106" s="86"/>
      <c r="C106" s="86"/>
      <c r="D106" s="86"/>
      <c r="E106" s="86"/>
      <c r="F106" s="86"/>
      <c r="G106" s="17"/>
      <c r="H106" s="17"/>
      <c r="I106" s="17"/>
      <c r="J106" s="17"/>
      <c r="K106" s="17"/>
      <c r="L106" s="17"/>
      <c r="M106" s="17"/>
      <c r="N106" s="17"/>
      <c r="O106" s="118"/>
      <c r="P106" s="109" t="s">
        <v>240</v>
      </c>
      <c r="Q106" s="86">
        <v>8.3503499999999994E-3</v>
      </c>
      <c r="R106" s="86" t="s">
        <v>241</v>
      </c>
      <c r="S106" s="86">
        <v>3.1797499999999999E-3</v>
      </c>
      <c r="T106" s="86" t="s">
        <v>242</v>
      </c>
      <c r="U106" s="86">
        <v>0.72422200000000003</v>
      </c>
      <c r="V106" s="17"/>
      <c r="W106" s="121"/>
      <c r="X106" s="17"/>
      <c r="Y106" s="17"/>
      <c r="Z106" s="17"/>
      <c r="AA106" s="17"/>
      <c r="AB106" s="17"/>
      <c r="AC106" s="118"/>
      <c r="AD106" s="17"/>
    </row>
    <row r="107" spans="1:30" x14ac:dyDescent="0.35">
      <c r="A107" s="109"/>
      <c r="B107" s="86"/>
      <c r="C107" s="86"/>
      <c r="D107" s="86"/>
      <c r="E107" s="86"/>
      <c r="F107" s="86"/>
      <c r="G107" s="17"/>
      <c r="H107" s="75" t="s">
        <v>221</v>
      </c>
      <c r="I107" s="17"/>
      <c r="J107" s="17"/>
      <c r="K107" s="17"/>
      <c r="L107" s="17"/>
      <c r="M107" s="17"/>
      <c r="N107" s="17"/>
      <c r="O107" s="118"/>
      <c r="P107" s="109"/>
      <c r="Q107" s="86"/>
      <c r="R107" s="86"/>
      <c r="S107" s="86"/>
      <c r="T107" s="86"/>
      <c r="U107" s="86"/>
      <c r="V107" s="17"/>
      <c r="W107" s="123"/>
      <c r="X107" s="123"/>
      <c r="Y107" s="123"/>
      <c r="Z107" s="123"/>
      <c r="AA107" s="123"/>
      <c r="AB107" s="123"/>
      <c r="AC107" s="118"/>
      <c r="AD107" s="17"/>
    </row>
    <row r="108" spans="1:30" x14ac:dyDescent="0.35">
      <c r="A108" s="105" t="s">
        <v>458</v>
      </c>
      <c r="B108" s="86"/>
      <c r="C108" s="86"/>
      <c r="D108" s="86"/>
      <c r="E108" s="86"/>
      <c r="F108" s="86"/>
      <c r="G108" s="17"/>
      <c r="H108" s="121" t="s">
        <v>527</v>
      </c>
      <c r="I108" s="17"/>
      <c r="J108" s="17"/>
      <c r="K108" s="17"/>
      <c r="L108" s="17"/>
      <c r="M108" s="17"/>
      <c r="N108" s="17"/>
      <c r="O108" s="118"/>
      <c r="P108" s="109" t="s">
        <v>243</v>
      </c>
      <c r="Q108" s="86">
        <v>0.66930000000000001</v>
      </c>
      <c r="R108" s="86"/>
      <c r="S108" s="86"/>
      <c r="T108" s="86"/>
      <c r="U108" s="86"/>
      <c r="V108" s="17"/>
      <c r="W108" s="123"/>
      <c r="X108" s="123"/>
      <c r="Y108" s="123"/>
      <c r="Z108" s="123"/>
      <c r="AA108" s="129"/>
      <c r="AB108" s="123"/>
      <c r="AC108" s="118"/>
      <c r="AD108" s="17"/>
    </row>
    <row r="109" spans="1:30" x14ac:dyDescent="0.35">
      <c r="A109" s="109"/>
      <c r="B109" s="86"/>
      <c r="C109" s="86"/>
      <c r="D109" s="86"/>
      <c r="E109" s="86"/>
      <c r="F109" s="86"/>
      <c r="G109" s="17"/>
      <c r="H109" s="76"/>
      <c r="I109" s="76" t="s">
        <v>392</v>
      </c>
      <c r="J109" s="76" t="s">
        <v>393</v>
      </c>
      <c r="K109" s="76" t="s">
        <v>394</v>
      </c>
      <c r="L109" s="76" t="s">
        <v>395</v>
      </c>
      <c r="M109" s="76" t="s">
        <v>528</v>
      </c>
      <c r="N109" s="76" t="s">
        <v>396</v>
      </c>
      <c r="O109" s="118"/>
      <c r="P109" s="109"/>
      <c r="Q109" s="86"/>
      <c r="R109" s="86"/>
      <c r="S109" s="86"/>
      <c r="T109" s="86"/>
      <c r="U109" s="86"/>
      <c r="V109" s="17"/>
      <c r="W109" s="123"/>
      <c r="X109" s="123"/>
      <c r="Y109" s="123"/>
      <c r="Z109" s="123"/>
      <c r="AA109" s="129"/>
      <c r="AB109" s="123"/>
      <c r="AC109" s="118"/>
      <c r="AD109" s="17"/>
    </row>
    <row r="110" spans="1:30" x14ac:dyDescent="0.35">
      <c r="A110" s="109" t="s">
        <v>459</v>
      </c>
      <c r="B110" s="88">
        <v>37.35</v>
      </c>
      <c r="C110" s="86"/>
      <c r="D110" s="86"/>
      <c r="E110" s="86"/>
      <c r="F110" s="86"/>
      <c r="G110" s="17"/>
      <c r="H110" s="76" t="s">
        <v>392</v>
      </c>
      <c r="I110" s="76"/>
      <c r="J110" s="76">
        <v>0.39679999999999999</v>
      </c>
      <c r="K110" s="76">
        <v>0.44890000000000002</v>
      </c>
      <c r="L110" s="126">
        <v>4.0829999999999997E-6</v>
      </c>
      <c r="M110" s="76">
        <v>0.98199999999999998</v>
      </c>
      <c r="N110" s="76">
        <v>3.9820000000000003E-3</v>
      </c>
      <c r="O110" s="118"/>
      <c r="P110" s="109" t="s">
        <v>244</v>
      </c>
      <c r="Q110" s="86" t="s">
        <v>245</v>
      </c>
      <c r="R110" s="88">
        <v>5.289E-2</v>
      </c>
      <c r="S110" s="86"/>
      <c r="T110" s="86"/>
      <c r="U110" s="86"/>
      <c r="V110" s="17"/>
      <c r="W110" s="123"/>
      <c r="X110" s="123"/>
      <c r="Y110" s="123"/>
      <c r="Z110" s="123"/>
      <c r="AA110" s="129"/>
      <c r="AB110" s="123"/>
      <c r="AC110" s="118"/>
      <c r="AD110" s="17"/>
    </row>
    <row r="111" spans="1:30" x14ac:dyDescent="0.35">
      <c r="A111" s="109" t="s">
        <v>460</v>
      </c>
      <c r="B111" s="86">
        <v>37.35</v>
      </c>
      <c r="C111" s="86"/>
      <c r="D111" s="86"/>
      <c r="E111" s="86"/>
      <c r="F111" s="86"/>
      <c r="G111" s="17"/>
      <c r="H111" s="76" t="s">
        <v>393</v>
      </c>
      <c r="I111" s="76">
        <v>0.39679999999999999</v>
      </c>
      <c r="J111" s="76"/>
      <c r="K111" s="76">
        <v>0.73740000000000006</v>
      </c>
      <c r="L111" s="76">
        <v>3.9589999999999998E-3</v>
      </c>
      <c r="M111" s="76">
        <v>0.48139999999999999</v>
      </c>
      <c r="N111" s="76">
        <v>0.1149</v>
      </c>
      <c r="O111" s="118"/>
      <c r="P111" s="109" t="s">
        <v>246</v>
      </c>
      <c r="Q111" s="86" t="s">
        <v>245</v>
      </c>
      <c r="R111" s="86">
        <v>6.0040000000000003E-2</v>
      </c>
      <c r="S111" s="86"/>
      <c r="T111" s="86"/>
      <c r="U111" s="86"/>
      <c r="V111" s="17"/>
      <c r="W111" s="123"/>
      <c r="X111" s="129"/>
      <c r="Y111" s="129"/>
      <c r="Z111" s="129"/>
      <c r="AA111" s="123"/>
      <c r="AB111" s="129"/>
      <c r="AC111" s="118"/>
      <c r="AD111" s="17"/>
    </row>
    <row r="112" spans="1:30" x14ac:dyDescent="0.35">
      <c r="A112" s="109" t="s">
        <v>245</v>
      </c>
      <c r="B112" s="92">
        <v>5.0920000000000003E-7</v>
      </c>
      <c r="C112" s="86"/>
      <c r="D112" s="86"/>
      <c r="E112" s="86"/>
      <c r="F112" s="86"/>
      <c r="G112" s="17"/>
      <c r="H112" s="76" t="s">
        <v>394</v>
      </c>
      <c r="I112" s="76">
        <v>0.44890000000000002</v>
      </c>
      <c r="J112" s="76">
        <v>0.73740000000000006</v>
      </c>
      <c r="K112" s="76"/>
      <c r="L112" s="126">
        <v>1.0279999999999999E-6</v>
      </c>
      <c r="M112" s="76">
        <v>0.57840000000000003</v>
      </c>
      <c r="N112" s="76">
        <v>7.7520000000000002E-3</v>
      </c>
      <c r="O112" s="118"/>
      <c r="P112" s="109"/>
      <c r="Q112" s="86"/>
      <c r="R112" s="86"/>
      <c r="S112" s="86"/>
      <c r="T112" s="86"/>
      <c r="U112" s="86"/>
      <c r="V112" s="17"/>
      <c r="W112" s="123"/>
      <c r="X112" s="123"/>
      <c r="Y112" s="123"/>
      <c r="Z112" s="123"/>
      <c r="AA112" s="129"/>
      <c r="AB112" s="123"/>
      <c r="AC112" s="118"/>
      <c r="AD112" s="17"/>
    </row>
    <row r="113" spans="1:30" x14ac:dyDescent="0.35">
      <c r="A113" s="109"/>
      <c r="B113" s="86"/>
      <c r="C113" s="86"/>
      <c r="D113" s="86"/>
      <c r="E113" s="86"/>
      <c r="F113" s="86"/>
      <c r="G113" s="17"/>
      <c r="H113" s="76" t="s">
        <v>395</v>
      </c>
      <c r="I113" s="126">
        <v>4.0829999999999997E-6</v>
      </c>
      <c r="J113" s="76">
        <v>3.9589999999999998E-3</v>
      </c>
      <c r="K113" s="126">
        <v>1.0279999999999999E-6</v>
      </c>
      <c r="L113" s="76"/>
      <c r="M113" s="76">
        <v>3.634E-4</v>
      </c>
      <c r="N113" s="76">
        <v>0.12790000000000001</v>
      </c>
      <c r="O113" s="118"/>
      <c r="P113" s="134" t="s">
        <v>415</v>
      </c>
      <c r="Q113" s="86"/>
      <c r="R113" s="86"/>
      <c r="S113" s="86"/>
      <c r="T113" s="86"/>
      <c r="U113" s="86"/>
      <c r="V113" s="17"/>
      <c r="W113" s="17"/>
      <c r="X113" s="17"/>
      <c r="Y113" s="17"/>
      <c r="Z113" s="17"/>
      <c r="AA113" s="17"/>
      <c r="AB113" s="17"/>
      <c r="AC113" s="118"/>
      <c r="AD113" s="17"/>
    </row>
    <row r="114" spans="1:30" x14ac:dyDescent="0.35">
      <c r="A114" s="109" t="s">
        <v>461</v>
      </c>
      <c r="B114" s="86"/>
      <c r="C114" s="86"/>
      <c r="D114" s="86"/>
      <c r="E114" s="86"/>
      <c r="F114" s="86"/>
      <c r="G114" s="17"/>
      <c r="H114" s="76" t="s">
        <v>528</v>
      </c>
      <c r="I114" s="76">
        <v>0.98199999999999998</v>
      </c>
      <c r="J114" s="76">
        <v>0.48139999999999999</v>
      </c>
      <c r="K114" s="76">
        <v>0.57840000000000003</v>
      </c>
      <c r="L114" s="76">
        <v>3.634E-4</v>
      </c>
      <c r="M114" s="76"/>
      <c r="N114" s="76">
        <v>2.1530000000000001E-2</v>
      </c>
      <c r="O114" s="118"/>
      <c r="P114" s="109"/>
      <c r="Q114" s="86"/>
      <c r="R114" s="86"/>
      <c r="S114" s="86"/>
      <c r="T114" s="86"/>
      <c r="U114" s="86"/>
      <c r="V114" s="17"/>
      <c r="W114" s="17"/>
      <c r="X114" s="17"/>
      <c r="Y114" s="17"/>
      <c r="Z114" s="17"/>
      <c r="AA114" s="17"/>
      <c r="AB114" s="17"/>
      <c r="AC114" s="118"/>
      <c r="AD114" s="17"/>
    </row>
    <row r="115" spans="1:30" x14ac:dyDescent="0.35">
      <c r="A115" s="117"/>
      <c r="B115" s="17"/>
      <c r="C115" s="17"/>
      <c r="D115" s="17"/>
      <c r="E115" s="17"/>
      <c r="F115" s="17"/>
      <c r="G115" s="17"/>
      <c r="H115" s="76" t="s">
        <v>396</v>
      </c>
      <c r="I115" s="76">
        <v>3.9820000000000003E-3</v>
      </c>
      <c r="J115" s="76">
        <v>0.1149</v>
      </c>
      <c r="K115" s="76">
        <v>7.7520000000000002E-3</v>
      </c>
      <c r="L115" s="76">
        <v>0.12790000000000001</v>
      </c>
      <c r="M115" s="76">
        <v>2.1530000000000001E-2</v>
      </c>
      <c r="N115" s="76"/>
      <c r="O115" s="118"/>
      <c r="P115" s="109" t="s">
        <v>416</v>
      </c>
      <c r="Q115" s="86"/>
      <c r="R115" s="86"/>
      <c r="S115" s="86"/>
      <c r="T115" s="86"/>
      <c r="U115" s="86"/>
      <c r="V115" s="17"/>
      <c r="W115" s="17"/>
      <c r="X115" s="17"/>
      <c r="Y115" s="17"/>
      <c r="Z115" s="17"/>
      <c r="AA115" s="17"/>
      <c r="AB115" s="17"/>
      <c r="AC115" s="118"/>
      <c r="AD115" s="17"/>
    </row>
    <row r="116" spans="1:30" ht="15" thickBot="1" x14ac:dyDescent="0.4">
      <c r="A116" s="127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116"/>
      <c r="P116" s="127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116"/>
      <c r="AD116" s="17"/>
    </row>
    <row r="117" spans="1:30" x14ac:dyDescent="0.35">
      <c r="A117" s="117"/>
      <c r="B117" s="103"/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03"/>
      <c r="O117" s="104"/>
      <c r="P117" s="102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4"/>
      <c r="AD117" s="17"/>
    </row>
    <row r="118" spans="1:30" ht="15.5" x14ac:dyDescent="0.35">
      <c r="A118" s="119" t="s">
        <v>397</v>
      </c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18"/>
      <c r="P118" s="119" t="s">
        <v>406</v>
      </c>
      <c r="Q118" s="17"/>
      <c r="R118" s="17"/>
      <c r="S118" s="17"/>
      <c r="T118" s="17"/>
      <c r="U118" s="17"/>
      <c r="V118" s="17"/>
      <c r="W118" s="75" t="s">
        <v>221</v>
      </c>
      <c r="X118" s="17"/>
      <c r="Y118" s="17"/>
      <c r="Z118" s="17"/>
      <c r="AA118" s="17"/>
      <c r="AB118" s="17"/>
      <c r="AC118" s="118"/>
      <c r="AD118" s="17"/>
    </row>
    <row r="119" spans="1:30" x14ac:dyDescent="0.35">
      <c r="A119" s="105" t="s">
        <v>224</v>
      </c>
      <c r="B119" s="86"/>
      <c r="C119" s="86"/>
      <c r="D119" s="86"/>
      <c r="E119" s="86"/>
      <c r="F119" s="86"/>
      <c r="G119" s="17"/>
      <c r="H119" s="17"/>
      <c r="I119" s="17"/>
      <c r="J119" s="17"/>
      <c r="K119" s="17"/>
      <c r="L119" s="17"/>
      <c r="M119" s="17"/>
      <c r="N119" s="17"/>
      <c r="O119" s="118"/>
      <c r="P119" s="105" t="s">
        <v>222</v>
      </c>
      <c r="Q119" s="86"/>
      <c r="R119" s="86"/>
      <c r="S119" s="86"/>
      <c r="T119" s="86"/>
      <c r="U119" s="86"/>
      <c r="V119" s="17"/>
      <c r="W119" s="17" t="s">
        <v>223</v>
      </c>
      <c r="X119" s="17"/>
      <c r="Y119" s="17"/>
      <c r="Z119" s="17"/>
      <c r="AA119" s="17"/>
      <c r="AB119" s="17"/>
      <c r="AC119" s="118"/>
      <c r="AD119" s="17"/>
    </row>
    <row r="120" spans="1:30" x14ac:dyDescent="0.35">
      <c r="A120" s="109"/>
      <c r="B120" s="86" t="s">
        <v>230</v>
      </c>
      <c r="C120" s="86" t="s">
        <v>231</v>
      </c>
      <c r="D120" s="86" t="s">
        <v>232</v>
      </c>
      <c r="E120" s="86" t="s">
        <v>233</v>
      </c>
      <c r="F120" s="86" t="s">
        <v>234</v>
      </c>
      <c r="G120" s="17"/>
      <c r="H120" s="17"/>
      <c r="I120" s="17"/>
      <c r="J120" s="17"/>
      <c r="K120" s="17"/>
      <c r="L120" s="17"/>
      <c r="M120" s="17"/>
      <c r="N120" s="17"/>
      <c r="O120" s="118"/>
      <c r="P120" s="105" t="s">
        <v>224</v>
      </c>
      <c r="Q120" s="86"/>
      <c r="R120" s="86"/>
      <c r="S120" s="86"/>
      <c r="T120" s="86"/>
      <c r="U120" s="86"/>
      <c r="V120" s="17"/>
      <c r="W120" s="76"/>
      <c r="X120" s="76" t="s">
        <v>287</v>
      </c>
      <c r="Y120" s="76" t="s">
        <v>417</v>
      </c>
      <c r="Z120" s="76" t="s">
        <v>288</v>
      </c>
      <c r="AA120" s="76" t="s">
        <v>418</v>
      </c>
      <c r="AB120" s="76" t="s">
        <v>419</v>
      </c>
      <c r="AC120" s="118"/>
      <c r="AD120" s="17"/>
    </row>
    <row r="121" spans="1:30" x14ac:dyDescent="0.35">
      <c r="A121" s="109" t="s">
        <v>235</v>
      </c>
      <c r="B121" s="86">
        <v>0.78084500000000001</v>
      </c>
      <c r="C121" s="88">
        <v>5</v>
      </c>
      <c r="D121" s="86">
        <v>0.156169</v>
      </c>
      <c r="E121" s="88">
        <v>10.79</v>
      </c>
      <c r="F121" s="93">
        <v>5.156E-8</v>
      </c>
      <c r="G121" s="17"/>
      <c r="H121" s="17"/>
      <c r="I121" s="17"/>
      <c r="J121" s="17"/>
      <c r="K121" s="17"/>
      <c r="L121" s="17"/>
      <c r="M121" s="17"/>
      <c r="N121" s="17"/>
      <c r="O121" s="118"/>
      <c r="P121" s="109"/>
      <c r="Q121" s="86" t="s">
        <v>230</v>
      </c>
      <c r="R121" s="86" t="s">
        <v>231</v>
      </c>
      <c r="S121" s="86" t="s">
        <v>232</v>
      </c>
      <c r="T121" s="86" t="s">
        <v>233</v>
      </c>
      <c r="U121" s="86" t="s">
        <v>234</v>
      </c>
      <c r="V121" s="17"/>
      <c r="W121" s="76" t="s">
        <v>287</v>
      </c>
      <c r="X121" s="76"/>
      <c r="Y121" s="126">
        <v>6.7259999999999996E-6</v>
      </c>
      <c r="Z121" s="126">
        <v>6.162E-10</v>
      </c>
      <c r="AA121" s="76">
        <v>0.18529999999999999</v>
      </c>
      <c r="AB121" s="76">
        <v>0.82940000000000003</v>
      </c>
      <c r="AC121" s="118"/>
      <c r="AD121" s="17"/>
    </row>
    <row r="122" spans="1:30" x14ac:dyDescent="0.35">
      <c r="A122" s="109" t="s">
        <v>236</v>
      </c>
      <c r="B122" s="86">
        <v>1.2010700000000001</v>
      </c>
      <c r="C122" s="88">
        <v>83</v>
      </c>
      <c r="D122" s="86">
        <v>1.44707E-2</v>
      </c>
      <c r="E122" s="86" t="s">
        <v>237</v>
      </c>
      <c r="F122" s="86"/>
      <c r="G122" s="17"/>
      <c r="H122" s="17"/>
      <c r="I122" s="17"/>
      <c r="J122" s="17"/>
      <c r="K122" s="17"/>
      <c r="L122" s="17"/>
      <c r="M122" s="17"/>
      <c r="N122" s="17"/>
      <c r="O122" s="118"/>
      <c r="P122" s="109" t="s">
        <v>235</v>
      </c>
      <c r="Q122" s="86">
        <v>0.119772</v>
      </c>
      <c r="R122" s="88">
        <v>4</v>
      </c>
      <c r="S122" s="86">
        <v>2.9942900000000001E-2</v>
      </c>
      <c r="T122" s="88">
        <v>31.93</v>
      </c>
      <c r="U122" s="92">
        <v>3.736E-18</v>
      </c>
      <c r="V122" s="17"/>
      <c r="W122" s="76" t="s">
        <v>417</v>
      </c>
      <c r="X122" s="76">
        <v>7.4130000000000003</v>
      </c>
      <c r="Y122" s="76"/>
      <c r="Z122" s="76">
        <v>6.3109999999999999E-2</v>
      </c>
      <c r="AA122" s="76">
        <v>5.9040000000000004E-4</v>
      </c>
      <c r="AB122" s="126">
        <v>2.1380000000000001E-11</v>
      </c>
      <c r="AC122" s="118"/>
      <c r="AD122" s="17"/>
    </row>
    <row r="123" spans="1:30" x14ac:dyDescent="0.35">
      <c r="A123" s="109" t="s">
        <v>238</v>
      </c>
      <c r="B123" s="86">
        <v>1.9819100000000001</v>
      </c>
      <c r="C123" s="86">
        <v>88</v>
      </c>
      <c r="D123" s="93">
        <v>1.0000000000000001E-5</v>
      </c>
      <c r="E123" s="86"/>
      <c r="F123" s="86"/>
      <c r="G123" s="17"/>
      <c r="H123" s="17"/>
      <c r="I123" s="17"/>
      <c r="J123" s="17"/>
      <c r="K123" s="17"/>
      <c r="L123" s="17"/>
      <c r="M123" s="17"/>
      <c r="N123" s="17"/>
      <c r="O123" s="118"/>
      <c r="P123" s="109" t="s">
        <v>236</v>
      </c>
      <c r="Q123" s="86">
        <v>0.113456</v>
      </c>
      <c r="R123" s="88">
        <v>121</v>
      </c>
      <c r="S123" s="86">
        <v>9.3765299999999999E-4</v>
      </c>
      <c r="T123" s="86" t="s">
        <v>237</v>
      </c>
      <c r="U123" s="86"/>
      <c r="V123" s="17"/>
      <c r="W123" s="76" t="s">
        <v>288</v>
      </c>
      <c r="X123" s="76">
        <v>10.15</v>
      </c>
      <c r="Y123" s="76">
        <v>3.7879999999999998</v>
      </c>
      <c r="Z123" s="76"/>
      <c r="AA123" s="126">
        <v>1.5630000000000002E-8</v>
      </c>
      <c r="AB123" s="76">
        <v>0</v>
      </c>
      <c r="AC123" s="118"/>
      <c r="AD123" s="17"/>
    </row>
    <row r="124" spans="1:30" x14ac:dyDescent="0.35">
      <c r="A124" s="109"/>
      <c r="B124" s="86"/>
      <c r="C124" s="86"/>
      <c r="D124" s="86"/>
      <c r="E124" s="86"/>
      <c r="F124" s="86"/>
      <c r="G124" s="17"/>
      <c r="H124" s="17"/>
      <c r="I124" s="17"/>
      <c r="J124" s="17"/>
      <c r="K124" s="17"/>
      <c r="L124" s="17"/>
      <c r="M124" s="17"/>
      <c r="N124" s="17"/>
      <c r="O124" s="118"/>
      <c r="P124" s="109" t="s">
        <v>238</v>
      </c>
      <c r="Q124" s="86">
        <v>0.23322799999999999</v>
      </c>
      <c r="R124" s="86">
        <v>125</v>
      </c>
      <c r="S124" s="93">
        <v>1.0000000000000001E-5</v>
      </c>
      <c r="T124" s="86"/>
      <c r="U124" s="86"/>
      <c r="V124" s="17"/>
      <c r="W124" s="76" t="s">
        <v>418</v>
      </c>
      <c r="X124" s="76">
        <v>3.117</v>
      </c>
      <c r="Y124" s="76">
        <v>5.8659999999999997</v>
      </c>
      <c r="Z124" s="76">
        <v>9.2449999999999992</v>
      </c>
      <c r="AA124" s="76"/>
      <c r="AB124" s="76">
        <v>3.0150000000000001E-4</v>
      </c>
      <c r="AC124" s="118"/>
      <c r="AD124" s="17"/>
    </row>
    <row r="125" spans="1:30" x14ac:dyDescent="0.35">
      <c r="A125" s="109" t="s">
        <v>239</v>
      </c>
      <c r="B125" s="86"/>
      <c r="C125" s="86"/>
      <c r="D125" s="86"/>
      <c r="E125" s="86"/>
      <c r="F125" s="86"/>
      <c r="G125" s="17"/>
      <c r="H125" s="17"/>
      <c r="I125" s="17"/>
      <c r="J125" s="17"/>
      <c r="K125" s="17"/>
      <c r="L125" s="17"/>
      <c r="M125" s="17"/>
      <c r="N125" s="17"/>
      <c r="O125" s="118"/>
      <c r="P125" s="109"/>
      <c r="Q125" s="86"/>
      <c r="R125" s="86"/>
      <c r="S125" s="86"/>
      <c r="T125" s="86"/>
      <c r="U125" s="86"/>
      <c r="V125" s="17"/>
      <c r="W125" s="76" t="s">
        <v>419</v>
      </c>
      <c r="X125" s="76">
        <v>1.4910000000000001</v>
      </c>
      <c r="Y125" s="76">
        <v>11.07</v>
      </c>
      <c r="Z125" s="76">
        <v>13.76</v>
      </c>
      <c r="AA125" s="76">
        <v>6.1159999999999997</v>
      </c>
      <c r="AB125" s="76"/>
      <c r="AC125" s="118"/>
      <c r="AD125" s="17"/>
    </row>
    <row r="126" spans="1:30" x14ac:dyDescent="0.35">
      <c r="A126" s="109" t="s">
        <v>240</v>
      </c>
      <c r="B126" s="86">
        <v>1.0124599999999999E-2</v>
      </c>
      <c r="C126" s="86" t="s">
        <v>241</v>
      </c>
      <c r="D126" s="86">
        <v>1.44707E-2</v>
      </c>
      <c r="E126" s="86" t="s">
        <v>242</v>
      </c>
      <c r="F126" s="86">
        <v>0.41164699999999999</v>
      </c>
      <c r="G126" s="17"/>
      <c r="H126" s="17"/>
      <c r="I126" s="17"/>
      <c r="J126" s="17"/>
      <c r="K126" s="17"/>
      <c r="L126" s="17"/>
      <c r="M126" s="17"/>
      <c r="N126" s="17"/>
      <c r="O126" s="118"/>
      <c r="P126" s="109" t="s">
        <v>239</v>
      </c>
      <c r="Q126" s="86"/>
      <c r="R126" s="86"/>
      <c r="S126" s="86"/>
      <c r="T126" s="86"/>
      <c r="U126" s="86"/>
      <c r="V126" s="17"/>
      <c r="W126" s="17"/>
      <c r="X126" s="17"/>
      <c r="Y126" s="17"/>
      <c r="Z126" s="17"/>
      <c r="AA126" s="17"/>
      <c r="AB126" s="17"/>
      <c r="AC126" s="118"/>
      <c r="AD126" s="17"/>
    </row>
    <row r="127" spans="1:30" x14ac:dyDescent="0.35">
      <c r="A127" s="109"/>
      <c r="B127" s="86"/>
      <c r="C127" s="86"/>
      <c r="D127" s="86"/>
      <c r="E127" s="86"/>
      <c r="F127" s="86"/>
      <c r="G127" s="17"/>
      <c r="H127" s="17"/>
      <c r="I127" s="17"/>
      <c r="J127" s="17"/>
      <c r="K127" s="17"/>
      <c r="L127" s="17"/>
      <c r="M127" s="17"/>
      <c r="N127" s="17"/>
      <c r="O127" s="118"/>
      <c r="P127" s="109" t="s">
        <v>240</v>
      </c>
      <c r="Q127" s="86">
        <v>1.1945300000000001E-3</v>
      </c>
      <c r="R127" s="86" t="s">
        <v>241</v>
      </c>
      <c r="S127" s="86">
        <v>9.3765299999999999E-4</v>
      </c>
      <c r="T127" s="86" t="s">
        <v>242</v>
      </c>
      <c r="U127" s="86">
        <v>0.56023800000000001</v>
      </c>
      <c r="V127" s="17"/>
      <c r="W127" s="121"/>
      <c r="X127" s="17"/>
      <c r="Y127" s="17"/>
      <c r="Z127" s="17"/>
      <c r="AA127" s="17"/>
      <c r="AB127" s="17"/>
      <c r="AC127" s="118"/>
      <c r="AD127" s="17"/>
    </row>
    <row r="128" spans="1:30" x14ac:dyDescent="0.35">
      <c r="A128" s="109" t="s">
        <v>243</v>
      </c>
      <c r="B128" s="86">
        <v>0.35489999999999999</v>
      </c>
      <c r="C128" s="86"/>
      <c r="D128" s="86"/>
      <c r="E128" s="86"/>
      <c r="F128" s="86"/>
      <c r="G128" s="17"/>
      <c r="H128" s="17"/>
      <c r="I128" s="17"/>
      <c r="J128" s="17"/>
      <c r="K128" s="17"/>
      <c r="L128" s="17"/>
      <c r="M128" s="17"/>
      <c r="N128" s="17"/>
      <c r="O128" s="118"/>
      <c r="P128" s="109"/>
      <c r="Q128" s="86"/>
      <c r="R128" s="86"/>
      <c r="S128" s="86"/>
      <c r="T128" s="86"/>
      <c r="U128" s="86"/>
      <c r="V128" s="17"/>
      <c r="W128" s="123"/>
      <c r="X128" s="123"/>
      <c r="Y128" s="123"/>
      <c r="Z128" s="123"/>
      <c r="AA128" s="123"/>
      <c r="AB128" s="123"/>
      <c r="AC128" s="118"/>
      <c r="AD128" s="17"/>
    </row>
    <row r="129" spans="1:30" x14ac:dyDescent="0.35">
      <c r="A129" s="109"/>
      <c r="B129" s="86"/>
      <c r="C129" s="86"/>
      <c r="D129" s="86"/>
      <c r="E129" s="86"/>
      <c r="F129" s="86"/>
      <c r="G129" s="17"/>
      <c r="H129" s="17"/>
      <c r="I129" s="17"/>
      <c r="J129" s="17"/>
      <c r="K129" s="17"/>
      <c r="L129" s="17"/>
      <c r="M129" s="17"/>
      <c r="N129" s="17"/>
      <c r="O129" s="118"/>
      <c r="P129" s="109" t="s">
        <v>243</v>
      </c>
      <c r="Q129" s="86">
        <v>0.4955</v>
      </c>
      <c r="R129" s="86"/>
      <c r="S129" s="86"/>
      <c r="T129" s="86"/>
      <c r="U129" s="86"/>
      <c r="V129" s="17"/>
      <c r="W129" s="123"/>
      <c r="X129" s="123"/>
      <c r="Y129" s="129"/>
      <c r="Z129" s="129"/>
      <c r="AA129" s="123"/>
      <c r="AB129" s="123"/>
      <c r="AC129" s="118"/>
      <c r="AD129" s="17"/>
    </row>
    <row r="130" spans="1:30" x14ac:dyDescent="0.35">
      <c r="A130" s="109" t="s">
        <v>244</v>
      </c>
      <c r="B130" s="86" t="s">
        <v>245</v>
      </c>
      <c r="C130" s="88">
        <v>9.0220000000000005E-3</v>
      </c>
      <c r="D130" s="86"/>
      <c r="E130" s="86"/>
      <c r="F130" s="86"/>
      <c r="G130" s="17"/>
      <c r="H130" s="17"/>
      <c r="I130" s="17"/>
      <c r="J130" s="17"/>
      <c r="K130" s="17"/>
      <c r="L130" s="17"/>
      <c r="M130" s="17"/>
      <c r="N130" s="17"/>
      <c r="O130" s="118"/>
      <c r="P130" s="109"/>
      <c r="Q130" s="86"/>
      <c r="R130" s="86"/>
      <c r="S130" s="86"/>
      <c r="T130" s="86"/>
      <c r="U130" s="86"/>
      <c r="V130" s="17"/>
      <c r="W130" s="123"/>
      <c r="X130" s="129"/>
      <c r="Y130" s="123"/>
      <c r="Z130" s="123"/>
      <c r="AA130" s="123"/>
      <c r="AB130" s="129"/>
      <c r="AC130" s="118"/>
      <c r="AD130" s="17"/>
    </row>
    <row r="131" spans="1:30" x14ac:dyDescent="0.35">
      <c r="A131" s="109" t="s">
        <v>246</v>
      </c>
      <c r="B131" s="86" t="s">
        <v>245</v>
      </c>
      <c r="C131" s="86">
        <v>1.1339999999999999E-2</v>
      </c>
      <c r="D131" s="86"/>
      <c r="E131" s="86"/>
      <c r="F131" s="86"/>
      <c r="G131" s="17"/>
      <c r="H131" s="17"/>
      <c r="I131" s="17"/>
      <c r="J131" s="17"/>
      <c r="K131" s="17"/>
      <c r="L131" s="17"/>
      <c r="M131" s="17"/>
      <c r="N131" s="17"/>
      <c r="O131" s="118"/>
      <c r="P131" s="109" t="s">
        <v>244</v>
      </c>
      <c r="Q131" s="86" t="s">
        <v>245</v>
      </c>
      <c r="R131" s="88">
        <v>0.20830000000000001</v>
      </c>
      <c r="S131" s="86"/>
      <c r="T131" s="86"/>
      <c r="U131" s="86"/>
      <c r="V131" s="17"/>
      <c r="W131" s="123"/>
      <c r="X131" s="129"/>
      <c r="Y131" s="123"/>
      <c r="Z131" s="123"/>
      <c r="AA131" s="129"/>
      <c r="AB131" s="129"/>
      <c r="AC131" s="118"/>
      <c r="AD131" s="17"/>
    </row>
    <row r="132" spans="1:30" x14ac:dyDescent="0.35">
      <c r="A132" s="109"/>
      <c r="B132" s="86"/>
      <c r="C132" s="86"/>
      <c r="D132" s="86"/>
      <c r="E132" s="86"/>
      <c r="F132" s="86"/>
      <c r="G132" s="17"/>
      <c r="H132" s="17"/>
      <c r="I132" s="17"/>
      <c r="J132" s="17"/>
      <c r="K132" s="17"/>
      <c r="L132" s="17"/>
      <c r="M132" s="17"/>
      <c r="N132" s="17"/>
      <c r="O132" s="118"/>
      <c r="P132" s="109" t="s">
        <v>246</v>
      </c>
      <c r="Q132" s="86" t="s">
        <v>245</v>
      </c>
      <c r="R132" s="86">
        <v>0.4597</v>
      </c>
      <c r="S132" s="86"/>
      <c r="T132" s="86"/>
      <c r="U132" s="86"/>
      <c r="V132" s="17"/>
      <c r="W132" s="123"/>
      <c r="X132" s="123"/>
      <c r="Y132" s="123"/>
      <c r="Z132" s="129"/>
      <c r="AA132" s="123"/>
      <c r="AB132" s="123"/>
      <c r="AC132" s="118"/>
      <c r="AD132" s="17"/>
    </row>
    <row r="133" spans="1:30" x14ac:dyDescent="0.35">
      <c r="A133" s="109" t="s">
        <v>475</v>
      </c>
      <c r="B133" s="86"/>
      <c r="C133" s="86"/>
      <c r="D133" s="86"/>
      <c r="E133" s="86"/>
      <c r="F133" s="86"/>
      <c r="G133" s="17"/>
      <c r="H133" s="17"/>
      <c r="I133" s="17"/>
      <c r="J133" s="17"/>
      <c r="K133" s="17"/>
      <c r="L133" s="17"/>
      <c r="M133" s="17"/>
      <c r="N133" s="17"/>
      <c r="O133" s="118"/>
      <c r="P133" s="109"/>
      <c r="Q133" s="86"/>
      <c r="R133" s="86"/>
      <c r="S133" s="86"/>
      <c r="T133" s="86"/>
      <c r="U133" s="86"/>
      <c r="V133" s="17"/>
      <c r="W133" s="123"/>
      <c r="X133" s="123"/>
      <c r="Y133" s="129"/>
      <c r="Z133" s="129"/>
      <c r="AA133" s="123"/>
      <c r="AB133" s="123"/>
      <c r="AC133" s="118"/>
      <c r="AD133" s="17"/>
    </row>
    <row r="134" spans="1:30" x14ac:dyDescent="0.35">
      <c r="A134" s="109"/>
      <c r="B134" s="86"/>
      <c r="C134" s="86"/>
      <c r="D134" s="86"/>
      <c r="E134" s="86"/>
      <c r="F134" s="86"/>
      <c r="G134" s="17"/>
      <c r="H134" s="17"/>
      <c r="I134" s="17"/>
      <c r="J134" s="17"/>
      <c r="K134" s="17"/>
      <c r="L134" s="17"/>
      <c r="M134" s="17"/>
      <c r="N134" s="17"/>
      <c r="O134" s="118"/>
      <c r="P134" s="109" t="s">
        <v>420</v>
      </c>
      <c r="Q134" s="86"/>
      <c r="R134" s="86"/>
      <c r="S134" s="86"/>
      <c r="T134" s="86"/>
      <c r="U134" s="86"/>
      <c r="V134" s="17"/>
      <c r="W134" s="17"/>
      <c r="X134" s="17"/>
      <c r="Y134" s="17"/>
      <c r="Z134" s="17"/>
      <c r="AA134" s="17"/>
      <c r="AB134" s="17"/>
      <c r="AC134" s="118"/>
      <c r="AD134" s="17"/>
    </row>
    <row r="135" spans="1:30" x14ac:dyDescent="0.35">
      <c r="A135" s="109" t="s">
        <v>476</v>
      </c>
      <c r="B135" s="86"/>
      <c r="C135" s="86"/>
      <c r="D135" s="86"/>
      <c r="E135" s="86"/>
      <c r="F135" s="86"/>
      <c r="G135" s="17"/>
      <c r="H135" s="17"/>
      <c r="I135" s="17"/>
      <c r="J135" s="17"/>
      <c r="K135" s="17"/>
      <c r="L135" s="17"/>
      <c r="M135" s="17"/>
      <c r="N135" s="17"/>
      <c r="O135" s="118"/>
      <c r="P135" s="109"/>
      <c r="Q135" s="86"/>
      <c r="R135" s="86"/>
      <c r="S135" s="86"/>
      <c r="T135" s="86"/>
      <c r="U135" s="86"/>
      <c r="V135" s="17"/>
      <c r="W135" s="17"/>
      <c r="X135" s="17"/>
      <c r="Y135" s="17"/>
      <c r="Z135" s="17"/>
      <c r="AA135" s="17"/>
      <c r="AB135" s="17"/>
      <c r="AC135" s="118"/>
      <c r="AD135" s="17"/>
    </row>
    <row r="136" spans="1:30" x14ac:dyDescent="0.35">
      <c r="A136" s="109"/>
      <c r="B136" s="86"/>
      <c r="C136" s="86"/>
      <c r="D136" s="86"/>
      <c r="E136" s="86"/>
      <c r="F136" s="86"/>
      <c r="G136" s="17"/>
      <c r="H136" s="75" t="s">
        <v>221</v>
      </c>
      <c r="I136" s="17"/>
      <c r="J136" s="17"/>
      <c r="K136" s="17"/>
      <c r="L136" s="17"/>
      <c r="M136" s="17"/>
      <c r="N136" s="17"/>
      <c r="O136" s="118"/>
      <c r="P136" s="109" t="s">
        <v>421</v>
      </c>
      <c r="Q136" s="86"/>
      <c r="R136" s="86"/>
      <c r="S136" s="86"/>
      <c r="T136" s="86"/>
      <c r="U136" s="86"/>
      <c r="V136" s="17"/>
      <c r="W136" s="17"/>
      <c r="X136" s="17"/>
      <c r="Y136" s="17"/>
      <c r="Z136" s="17"/>
      <c r="AA136" s="17"/>
      <c r="AB136" s="17"/>
      <c r="AC136" s="118"/>
      <c r="AD136" s="17"/>
    </row>
    <row r="137" spans="1:30" ht="15" thickBot="1" x14ac:dyDescent="0.4">
      <c r="A137" s="105" t="s">
        <v>458</v>
      </c>
      <c r="B137" s="86"/>
      <c r="C137" s="86"/>
      <c r="D137" s="86"/>
      <c r="E137" s="86"/>
      <c r="F137" s="86"/>
      <c r="G137" s="17"/>
      <c r="H137" s="121" t="s">
        <v>527</v>
      </c>
      <c r="I137" s="17"/>
      <c r="J137" s="17"/>
      <c r="K137" s="17"/>
      <c r="L137" s="17"/>
      <c r="M137" s="17"/>
      <c r="N137" s="17"/>
      <c r="O137" s="118"/>
      <c r="P137" s="127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116"/>
      <c r="AD137" s="17"/>
    </row>
    <row r="138" spans="1:30" x14ac:dyDescent="0.35">
      <c r="A138" s="109"/>
      <c r="B138" s="86"/>
      <c r="C138" s="86"/>
      <c r="D138" s="86"/>
      <c r="E138" s="86"/>
      <c r="F138" s="86"/>
      <c r="G138" s="17"/>
      <c r="H138" s="76"/>
      <c r="I138" s="76" t="s">
        <v>257</v>
      </c>
      <c r="J138" s="76" t="s">
        <v>398</v>
      </c>
      <c r="K138" s="76" t="s">
        <v>258</v>
      </c>
      <c r="L138" s="76" t="s">
        <v>399</v>
      </c>
      <c r="M138" s="76" t="s">
        <v>529</v>
      </c>
      <c r="N138" s="76" t="s">
        <v>400</v>
      </c>
      <c r="O138" s="118"/>
      <c r="P138" s="17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4"/>
      <c r="AD138" s="17"/>
    </row>
    <row r="139" spans="1:30" ht="15.5" x14ac:dyDescent="0.35">
      <c r="A139" s="109" t="s">
        <v>459</v>
      </c>
      <c r="B139" s="88">
        <v>33.75</v>
      </c>
      <c r="C139" s="86"/>
      <c r="D139" s="86"/>
      <c r="E139" s="86"/>
      <c r="F139" s="86"/>
      <c r="G139" s="17"/>
      <c r="H139" s="76" t="s">
        <v>257</v>
      </c>
      <c r="I139" s="76"/>
      <c r="J139" s="76">
        <v>5.1409999999999997E-3</v>
      </c>
      <c r="K139" s="126">
        <v>7.5399999999999998E-6</v>
      </c>
      <c r="L139" s="76">
        <v>3.0330000000000001E-3</v>
      </c>
      <c r="M139" s="76">
        <v>9.0999999999999998E-2</v>
      </c>
      <c r="N139" s="76">
        <v>0.93089999999999995</v>
      </c>
      <c r="O139" s="118"/>
      <c r="P139" s="119" t="s">
        <v>330</v>
      </c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18"/>
      <c r="AD139" s="17"/>
    </row>
    <row r="140" spans="1:30" x14ac:dyDescent="0.35">
      <c r="A140" s="109" t="s">
        <v>460</v>
      </c>
      <c r="B140" s="86">
        <v>33.75</v>
      </c>
      <c r="C140" s="86"/>
      <c r="D140" s="86"/>
      <c r="E140" s="86"/>
      <c r="F140" s="86"/>
      <c r="G140" s="17"/>
      <c r="H140" s="76" t="s">
        <v>398</v>
      </c>
      <c r="I140" s="76">
        <v>5.1409999999999997E-3</v>
      </c>
      <c r="J140" s="76"/>
      <c r="K140" s="76">
        <v>0.61209999999999998</v>
      </c>
      <c r="L140" s="76">
        <v>0.53849999999999998</v>
      </c>
      <c r="M140" s="76">
        <v>0.38269999999999998</v>
      </c>
      <c r="N140" s="76">
        <v>5.0930000000000003E-3</v>
      </c>
      <c r="O140" s="118"/>
      <c r="P140" s="87" t="s">
        <v>224</v>
      </c>
      <c r="Q140" s="86"/>
      <c r="R140" s="86"/>
      <c r="S140" s="86"/>
      <c r="T140" s="86"/>
      <c r="U140" s="86"/>
      <c r="V140" s="17"/>
      <c r="W140" s="17"/>
      <c r="X140" s="17"/>
      <c r="Y140" s="17"/>
      <c r="Z140" s="17"/>
      <c r="AA140" s="17"/>
      <c r="AB140" s="17"/>
      <c r="AC140" s="118"/>
      <c r="AD140" s="17"/>
    </row>
    <row r="141" spans="1:30" x14ac:dyDescent="0.35">
      <c r="A141" s="109" t="s">
        <v>245</v>
      </c>
      <c r="B141" s="92">
        <v>2.6699999999999998E-6</v>
      </c>
      <c r="C141" s="86"/>
      <c r="D141" s="86"/>
      <c r="E141" s="86"/>
      <c r="F141" s="86"/>
      <c r="G141" s="17"/>
      <c r="H141" s="76" t="s">
        <v>258</v>
      </c>
      <c r="I141" s="126">
        <v>7.5399999999999998E-6</v>
      </c>
      <c r="J141" s="76">
        <v>0.61209999999999998</v>
      </c>
      <c r="K141" s="76"/>
      <c r="L141" s="76">
        <v>9.1230000000000006E-2</v>
      </c>
      <c r="M141" s="76">
        <v>0.1197</v>
      </c>
      <c r="N141" s="126">
        <v>3.9140000000000001E-6</v>
      </c>
      <c r="O141" s="118"/>
      <c r="P141" s="86"/>
      <c r="Q141" s="86" t="s">
        <v>230</v>
      </c>
      <c r="R141" s="86" t="s">
        <v>231</v>
      </c>
      <c r="S141" s="86" t="s">
        <v>232</v>
      </c>
      <c r="T141" s="86" t="s">
        <v>233</v>
      </c>
      <c r="U141" s="86" t="s">
        <v>234</v>
      </c>
      <c r="V141" s="17"/>
      <c r="W141" s="17"/>
      <c r="X141" s="17"/>
      <c r="Y141" s="17"/>
      <c r="Z141" s="17"/>
      <c r="AA141" s="17"/>
      <c r="AB141" s="17"/>
      <c r="AC141" s="118"/>
      <c r="AD141" s="17"/>
    </row>
    <row r="142" spans="1:30" x14ac:dyDescent="0.35">
      <c r="A142" s="109"/>
      <c r="B142" s="86"/>
      <c r="C142" s="86"/>
      <c r="D142" s="86"/>
      <c r="E142" s="86"/>
      <c r="F142" s="86"/>
      <c r="G142" s="17"/>
      <c r="H142" s="76" t="s">
        <v>399</v>
      </c>
      <c r="I142" s="76">
        <v>3.0330000000000001E-3</v>
      </c>
      <c r="J142" s="76">
        <v>0.53849999999999998</v>
      </c>
      <c r="K142" s="76">
        <v>9.1230000000000006E-2</v>
      </c>
      <c r="L142" s="76"/>
      <c r="M142" s="76">
        <v>0.63480000000000003</v>
      </c>
      <c r="N142" s="76">
        <v>2.5959999999999998E-3</v>
      </c>
      <c r="O142" s="118"/>
      <c r="P142" s="86" t="s">
        <v>235</v>
      </c>
      <c r="Q142" s="86">
        <v>0.33107999999999999</v>
      </c>
      <c r="R142" s="88">
        <v>4</v>
      </c>
      <c r="S142" s="86">
        <v>8.2769999999999996E-2</v>
      </c>
      <c r="T142" s="88">
        <v>61.06</v>
      </c>
      <c r="U142" s="93">
        <v>3.8970000000000001E-28</v>
      </c>
      <c r="V142" s="17"/>
      <c r="W142" s="17"/>
      <c r="X142" s="17"/>
      <c r="Y142" s="17"/>
      <c r="Z142" s="17"/>
      <c r="AA142" s="17"/>
      <c r="AB142" s="17"/>
      <c r="AC142" s="118"/>
      <c r="AD142" s="17"/>
    </row>
    <row r="143" spans="1:30" x14ac:dyDescent="0.35">
      <c r="A143" s="109" t="s">
        <v>461</v>
      </c>
      <c r="B143" s="86"/>
      <c r="C143" s="86"/>
      <c r="D143" s="86"/>
      <c r="E143" s="86"/>
      <c r="F143" s="86"/>
      <c r="G143" s="17"/>
      <c r="H143" s="76" t="s">
        <v>529</v>
      </c>
      <c r="I143" s="76">
        <v>9.0999999999999998E-2</v>
      </c>
      <c r="J143" s="76">
        <v>0.38269999999999998</v>
      </c>
      <c r="K143" s="76">
        <v>0.1197</v>
      </c>
      <c r="L143" s="76">
        <v>0.63480000000000003</v>
      </c>
      <c r="M143" s="76"/>
      <c r="N143" s="76">
        <v>9.6509999999999999E-2</v>
      </c>
      <c r="O143" s="125"/>
      <c r="P143" s="86" t="s">
        <v>236</v>
      </c>
      <c r="Q143" s="86">
        <v>0.16402700000000001</v>
      </c>
      <c r="R143" s="88">
        <v>121</v>
      </c>
      <c r="S143" s="86">
        <v>1.3556E-3</v>
      </c>
      <c r="T143" s="86" t="s">
        <v>237</v>
      </c>
      <c r="U143" s="86"/>
      <c r="V143" s="17"/>
      <c r="W143" s="17"/>
      <c r="X143" s="17"/>
      <c r="Y143" s="17"/>
      <c r="Z143" s="17"/>
      <c r="AA143" s="17"/>
      <c r="AB143" s="17"/>
      <c r="AC143" s="118"/>
      <c r="AD143" s="17"/>
    </row>
    <row r="144" spans="1:30" x14ac:dyDescent="0.35">
      <c r="A144" s="117"/>
      <c r="B144" s="17"/>
      <c r="C144" s="17"/>
      <c r="D144" s="17"/>
      <c r="E144" s="17"/>
      <c r="F144" s="17"/>
      <c r="G144" s="17"/>
      <c r="H144" s="76" t="s">
        <v>400</v>
      </c>
      <c r="I144" s="76">
        <v>0.93089999999999995</v>
      </c>
      <c r="J144" s="76">
        <v>5.0930000000000003E-3</v>
      </c>
      <c r="K144" s="126">
        <v>3.9140000000000001E-6</v>
      </c>
      <c r="L144" s="76">
        <v>2.5959999999999998E-3</v>
      </c>
      <c r="M144" s="76">
        <v>9.6509999999999999E-2</v>
      </c>
      <c r="N144" s="76"/>
      <c r="O144" s="128"/>
      <c r="P144" s="86" t="s">
        <v>238</v>
      </c>
      <c r="Q144" s="86">
        <v>0.49510700000000002</v>
      </c>
      <c r="R144" s="86">
        <v>125</v>
      </c>
      <c r="S144" s="93">
        <v>1.0000000000000001E-5</v>
      </c>
      <c r="T144" s="86"/>
      <c r="U144" s="86"/>
      <c r="V144" s="17"/>
      <c r="W144" s="17"/>
      <c r="X144" s="17"/>
      <c r="Y144" s="17"/>
      <c r="Z144" s="17"/>
      <c r="AA144" s="17"/>
      <c r="AB144" s="17"/>
      <c r="AC144" s="118"/>
      <c r="AD144" s="17"/>
    </row>
    <row r="145" spans="1:30" ht="15" thickBot="1" x14ac:dyDescent="0.4">
      <c r="A145" s="127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135"/>
      <c r="P145" s="86"/>
      <c r="Q145" s="86"/>
      <c r="R145" s="86"/>
      <c r="S145" s="86"/>
      <c r="T145" s="86"/>
      <c r="U145" s="86"/>
      <c r="V145" s="17"/>
      <c r="W145" s="17"/>
      <c r="X145" s="17"/>
      <c r="Y145" s="17"/>
      <c r="Z145" s="17"/>
      <c r="AA145" s="17"/>
      <c r="AB145" s="17"/>
      <c r="AC145" s="118"/>
      <c r="AD145" s="17"/>
    </row>
    <row r="146" spans="1:30" x14ac:dyDescent="0.35">
      <c r="A146" s="102"/>
      <c r="B146" s="103"/>
      <c r="C146" s="103"/>
      <c r="D146" s="103"/>
      <c r="E146" s="103"/>
      <c r="F146" s="103"/>
      <c r="G146" s="103"/>
      <c r="H146" s="103"/>
      <c r="I146" s="103"/>
      <c r="J146" s="103"/>
      <c r="K146" s="103"/>
      <c r="L146" s="103"/>
      <c r="M146" s="103"/>
      <c r="N146" s="103"/>
      <c r="O146" s="136"/>
      <c r="P146" s="86" t="s">
        <v>239</v>
      </c>
      <c r="Q146" s="86"/>
      <c r="R146" s="86"/>
      <c r="S146" s="86"/>
      <c r="T146" s="86"/>
      <c r="U146" s="86"/>
      <c r="V146" s="17"/>
      <c r="W146" s="17"/>
      <c r="X146" s="17"/>
      <c r="Y146" s="17"/>
      <c r="Z146" s="17"/>
      <c r="AA146" s="17"/>
      <c r="AB146" s="17"/>
      <c r="AC146" s="118"/>
      <c r="AD146" s="17"/>
    </row>
    <row r="147" spans="1:30" ht="15.5" x14ac:dyDescent="0.35">
      <c r="A147" s="119" t="s">
        <v>404</v>
      </c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28"/>
      <c r="P147" s="86" t="s">
        <v>240</v>
      </c>
      <c r="Q147" s="86">
        <v>3.3529100000000002E-3</v>
      </c>
      <c r="R147" s="86" t="s">
        <v>241</v>
      </c>
      <c r="S147" s="86">
        <v>1.3556E-3</v>
      </c>
      <c r="T147" s="86" t="s">
        <v>242</v>
      </c>
      <c r="U147" s="86">
        <v>0.71209599999999995</v>
      </c>
      <c r="V147" s="17"/>
      <c r="W147" s="17"/>
      <c r="X147" s="17"/>
      <c r="Y147" s="17"/>
      <c r="Z147" s="17"/>
      <c r="AA147" s="17"/>
      <c r="AB147" s="17"/>
      <c r="AC147" s="118"/>
      <c r="AD147" s="17"/>
    </row>
    <row r="148" spans="1:30" x14ac:dyDescent="0.35">
      <c r="A148" s="105" t="s">
        <v>224</v>
      </c>
      <c r="B148" s="86"/>
      <c r="C148" s="86"/>
      <c r="D148" s="86"/>
      <c r="E148" s="86"/>
      <c r="F148" s="86"/>
      <c r="G148" s="17"/>
      <c r="H148" s="17"/>
      <c r="I148" s="17"/>
      <c r="J148" s="17"/>
      <c r="K148" s="17"/>
      <c r="L148" s="17"/>
      <c r="M148" s="17"/>
      <c r="N148" s="17"/>
      <c r="O148" s="128"/>
      <c r="P148" s="86"/>
      <c r="Q148" s="86"/>
      <c r="R148" s="86"/>
      <c r="S148" s="86"/>
      <c r="T148" s="86"/>
      <c r="U148" s="86"/>
      <c r="V148" s="17"/>
      <c r="W148" s="17"/>
      <c r="X148" s="17"/>
      <c r="Y148" s="17"/>
      <c r="Z148" s="17"/>
      <c r="AA148" s="17"/>
      <c r="AB148" s="17"/>
      <c r="AC148" s="118"/>
      <c r="AD148" s="17"/>
    </row>
    <row r="149" spans="1:30" x14ac:dyDescent="0.35">
      <c r="A149" s="109"/>
      <c r="B149" s="86" t="s">
        <v>230</v>
      </c>
      <c r="C149" s="86" t="s">
        <v>231</v>
      </c>
      <c r="D149" s="86" t="s">
        <v>232</v>
      </c>
      <c r="E149" s="86" t="s">
        <v>233</v>
      </c>
      <c r="F149" s="86" t="s">
        <v>234</v>
      </c>
      <c r="G149" s="17"/>
      <c r="H149" s="17"/>
      <c r="I149" s="17"/>
      <c r="J149" s="17"/>
      <c r="K149" s="17"/>
      <c r="L149" s="17"/>
      <c r="M149" s="17"/>
      <c r="N149" s="17"/>
      <c r="O149" s="128"/>
      <c r="P149" s="86" t="s">
        <v>243</v>
      </c>
      <c r="Q149" s="86">
        <v>0.65600000000000003</v>
      </c>
      <c r="R149" s="86"/>
      <c r="S149" s="86"/>
      <c r="T149" s="86"/>
      <c r="U149" s="86"/>
      <c r="V149" s="17"/>
      <c r="W149" s="17"/>
      <c r="X149" s="17"/>
      <c r="Y149" s="17"/>
      <c r="Z149" s="17"/>
      <c r="AA149" s="17"/>
      <c r="AB149" s="17"/>
      <c r="AC149" s="118"/>
      <c r="AD149" s="17"/>
    </row>
    <row r="150" spans="1:30" x14ac:dyDescent="0.35">
      <c r="A150" s="109" t="s">
        <v>235</v>
      </c>
      <c r="B150" s="86">
        <v>0.19991600000000001</v>
      </c>
      <c r="C150" s="88">
        <v>5</v>
      </c>
      <c r="D150" s="86">
        <v>3.9983200000000003E-2</v>
      </c>
      <c r="E150" s="88">
        <v>36.880000000000003</v>
      </c>
      <c r="F150" s="93">
        <v>1.001E-19</v>
      </c>
      <c r="G150" s="17"/>
      <c r="H150" s="17"/>
      <c r="I150" s="17"/>
      <c r="J150" s="17"/>
      <c r="K150" s="17"/>
      <c r="L150" s="17"/>
      <c r="M150" s="17"/>
      <c r="N150" s="17"/>
      <c r="O150" s="128"/>
      <c r="P150" s="86"/>
      <c r="Q150" s="86"/>
      <c r="R150" s="86"/>
      <c r="S150" s="86"/>
      <c r="T150" s="86"/>
      <c r="U150" s="86"/>
      <c r="V150" s="17"/>
      <c r="W150" s="17"/>
      <c r="X150" s="17"/>
      <c r="Y150" s="17"/>
      <c r="Z150" s="17"/>
      <c r="AA150" s="17"/>
      <c r="AB150" s="17"/>
      <c r="AC150" s="118"/>
      <c r="AD150" s="17"/>
    </row>
    <row r="151" spans="1:30" x14ac:dyDescent="0.35">
      <c r="A151" s="109" t="s">
        <v>236</v>
      </c>
      <c r="B151" s="86">
        <v>8.9972399999999994E-2</v>
      </c>
      <c r="C151" s="88">
        <v>83</v>
      </c>
      <c r="D151" s="86">
        <v>1.0840100000000001E-3</v>
      </c>
      <c r="E151" s="86" t="s">
        <v>237</v>
      </c>
      <c r="F151" s="86"/>
      <c r="G151" s="17"/>
      <c r="H151" s="17"/>
      <c r="I151" s="17"/>
      <c r="J151" s="17"/>
      <c r="K151" s="17"/>
      <c r="L151" s="17"/>
      <c r="M151" s="17"/>
      <c r="N151" s="17"/>
      <c r="O151" s="128"/>
      <c r="P151" s="86" t="s">
        <v>244</v>
      </c>
      <c r="Q151" s="86" t="s">
        <v>245</v>
      </c>
      <c r="R151" s="88">
        <v>1.738E-2</v>
      </c>
      <c r="S151" s="86"/>
      <c r="T151" s="86"/>
      <c r="U151" s="86"/>
      <c r="V151" s="17"/>
      <c r="W151" s="17"/>
      <c r="X151" s="17"/>
      <c r="Y151" s="17"/>
      <c r="Z151" s="17"/>
      <c r="AA151" s="17"/>
      <c r="AB151" s="17"/>
      <c r="AC151" s="118"/>
      <c r="AD151" s="17"/>
    </row>
    <row r="152" spans="1:30" x14ac:dyDescent="0.35">
      <c r="A152" s="109" t="s">
        <v>238</v>
      </c>
      <c r="B152" s="86">
        <v>0.28988799999999998</v>
      </c>
      <c r="C152" s="86">
        <v>88</v>
      </c>
      <c r="D152" s="93">
        <v>1.0000000000000001E-5</v>
      </c>
      <c r="E152" s="86"/>
      <c r="F152" s="86"/>
      <c r="G152" s="17"/>
      <c r="H152" s="17"/>
      <c r="I152" s="17"/>
      <c r="J152" s="17"/>
      <c r="K152" s="17"/>
      <c r="L152" s="17"/>
      <c r="M152" s="17"/>
      <c r="N152" s="17"/>
      <c r="O152" s="128"/>
      <c r="P152" s="86" t="s">
        <v>246</v>
      </c>
      <c r="Q152" s="86" t="s">
        <v>245</v>
      </c>
      <c r="R152" s="86">
        <v>2.487E-2</v>
      </c>
      <c r="S152" s="86"/>
      <c r="T152" s="86"/>
      <c r="U152" s="86"/>
      <c r="V152" s="17"/>
      <c r="W152" s="17"/>
      <c r="X152" s="17"/>
      <c r="Y152" s="17"/>
      <c r="Z152" s="17"/>
      <c r="AA152" s="17"/>
      <c r="AB152" s="17"/>
      <c r="AC152" s="118"/>
      <c r="AD152" s="17"/>
    </row>
    <row r="153" spans="1:30" x14ac:dyDescent="0.35">
      <c r="A153" s="109"/>
      <c r="B153" s="86"/>
      <c r="C153" s="86"/>
      <c r="D153" s="86"/>
      <c r="E153" s="86"/>
      <c r="F153" s="86"/>
      <c r="G153" s="17"/>
      <c r="H153" s="17"/>
      <c r="I153" s="17"/>
      <c r="J153" s="17"/>
      <c r="K153" s="17"/>
      <c r="L153" s="17"/>
      <c r="M153" s="17"/>
      <c r="N153" s="17"/>
      <c r="O153" s="128"/>
      <c r="P153" s="86"/>
      <c r="Q153" s="86"/>
      <c r="R153" s="86"/>
      <c r="S153" s="86"/>
      <c r="T153" s="86"/>
      <c r="U153" s="86"/>
      <c r="V153" s="17"/>
      <c r="W153" s="17"/>
      <c r="X153" s="17"/>
      <c r="Y153" s="17"/>
      <c r="Z153" s="17"/>
      <c r="AA153" s="17"/>
      <c r="AB153" s="17"/>
      <c r="AC153" s="118"/>
      <c r="AD153" s="17"/>
    </row>
    <row r="154" spans="1:30" x14ac:dyDescent="0.35">
      <c r="A154" s="109" t="s">
        <v>239</v>
      </c>
      <c r="B154" s="86"/>
      <c r="C154" s="86"/>
      <c r="D154" s="86"/>
      <c r="E154" s="86"/>
      <c r="F154" s="86"/>
      <c r="G154" s="17"/>
      <c r="H154" s="17"/>
      <c r="I154" s="17"/>
      <c r="J154" s="17"/>
      <c r="K154" s="17"/>
      <c r="L154" s="17"/>
      <c r="M154" s="17"/>
      <c r="N154" s="17"/>
      <c r="O154" s="128"/>
      <c r="P154" s="86" t="s">
        <v>493</v>
      </c>
      <c r="Q154" s="86"/>
      <c r="R154" s="86"/>
      <c r="S154" s="86"/>
      <c r="T154" s="86"/>
      <c r="U154" s="86"/>
      <c r="V154" s="17"/>
      <c r="W154" s="17"/>
      <c r="X154" s="17"/>
      <c r="Y154" s="17"/>
      <c r="Z154" s="17"/>
      <c r="AA154" s="17"/>
      <c r="AB154" s="17"/>
      <c r="AC154" s="118"/>
      <c r="AD154" s="17"/>
    </row>
    <row r="155" spans="1:30" x14ac:dyDescent="0.35">
      <c r="A155" s="109" t="s">
        <v>240</v>
      </c>
      <c r="B155" s="86">
        <v>2.7794E-3</v>
      </c>
      <c r="C155" s="86" t="s">
        <v>241</v>
      </c>
      <c r="D155" s="86">
        <v>1.0840100000000001E-3</v>
      </c>
      <c r="E155" s="86" t="s">
        <v>242</v>
      </c>
      <c r="F155" s="86">
        <v>0.71941699999999997</v>
      </c>
      <c r="G155" s="17"/>
      <c r="H155" s="17"/>
      <c r="I155" s="17"/>
      <c r="J155" s="17"/>
      <c r="K155" s="17"/>
      <c r="L155" s="17"/>
      <c r="M155" s="17"/>
      <c r="N155" s="17"/>
      <c r="O155" s="128"/>
      <c r="P155" s="86"/>
      <c r="Q155" s="86"/>
      <c r="R155" s="86"/>
      <c r="S155" s="86"/>
      <c r="T155" s="86"/>
      <c r="U155" s="86"/>
      <c r="V155" s="17"/>
      <c r="W155" s="17"/>
      <c r="X155" s="17"/>
      <c r="Y155" s="17"/>
      <c r="Z155" s="17"/>
      <c r="AA155" s="17"/>
      <c r="AB155" s="17"/>
      <c r="AC155" s="118"/>
      <c r="AD155" s="17"/>
    </row>
    <row r="156" spans="1:30" x14ac:dyDescent="0.35">
      <c r="A156" s="109"/>
      <c r="B156" s="86"/>
      <c r="C156" s="86"/>
      <c r="D156" s="86"/>
      <c r="E156" s="86"/>
      <c r="F156" s="86"/>
      <c r="G156" s="17"/>
      <c r="H156" s="17"/>
      <c r="I156" s="17"/>
      <c r="J156" s="17"/>
      <c r="K156" s="17"/>
      <c r="L156" s="17"/>
      <c r="M156" s="17"/>
      <c r="N156" s="17"/>
      <c r="O156" s="128"/>
      <c r="P156" s="86" t="s">
        <v>494</v>
      </c>
      <c r="Q156" s="86"/>
      <c r="R156" s="86"/>
      <c r="S156" s="86"/>
      <c r="T156" s="86"/>
      <c r="U156" s="86"/>
      <c r="V156" s="17"/>
      <c r="W156" s="17"/>
      <c r="X156" s="17"/>
      <c r="Y156" s="17"/>
      <c r="Z156" s="17"/>
      <c r="AA156" s="17"/>
      <c r="AB156" s="17"/>
      <c r="AC156" s="118"/>
      <c r="AD156" s="17"/>
    </row>
    <row r="157" spans="1:30" x14ac:dyDescent="0.35">
      <c r="A157" s="109" t="s">
        <v>243</v>
      </c>
      <c r="B157" s="86">
        <v>0.66839999999999999</v>
      </c>
      <c r="C157" s="86"/>
      <c r="D157" s="86"/>
      <c r="E157" s="86"/>
      <c r="F157" s="86"/>
      <c r="G157" s="17"/>
      <c r="H157" s="17"/>
      <c r="I157" s="17"/>
      <c r="J157" s="17"/>
      <c r="K157" s="17"/>
      <c r="L157" s="17"/>
      <c r="M157" s="17"/>
      <c r="N157" s="17"/>
      <c r="O157" s="128"/>
      <c r="P157" s="86"/>
      <c r="Q157" s="86"/>
      <c r="R157" s="86"/>
      <c r="S157" s="86"/>
      <c r="T157" s="86"/>
      <c r="U157" s="86"/>
      <c r="V157" s="17"/>
      <c r="W157" s="75" t="s">
        <v>221</v>
      </c>
      <c r="X157" s="17"/>
      <c r="Y157" s="17"/>
      <c r="Z157" s="17"/>
      <c r="AA157" s="17"/>
      <c r="AB157" s="17"/>
      <c r="AC157" s="118"/>
      <c r="AD157" s="17"/>
    </row>
    <row r="158" spans="1:30" x14ac:dyDescent="0.35">
      <c r="A158" s="109"/>
      <c r="B158" s="86"/>
      <c r="C158" s="86"/>
      <c r="D158" s="86"/>
      <c r="E158" s="86"/>
      <c r="F158" s="86"/>
      <c r="G158" s="17"/>
      <c r="H158" s="17"/>
      <c r="I158" s="17"/>
      <c r="J158" s="17"/>
      <c r="K158" s="17"/>
      <c r="L158" s="17"/>
      <c r="M158" s="17"/>
      <c r="N158" s="17"/>
      <c r="O158" s="128"/>
      <c r="P158" s="105" t="s">
        <v>458</v>
      </c>
      <c r="Q158" s="86"/>
      <c r="R158" s="86"/>
      <c r="S158" s="86"/>
      <c r="T158" s="86"/>
      <c r="U158" s="86"/>
      <c r="V158" s="17"/>
      <c r="W158" s="121" t="s">
        <v>527</v>
      </c>
      <c r="X158" s="17"/>
      <c r="Y158" s="17"/>
      <c r="Z158" s="17"/>
      <c r="AA158" s="17"/>
      <c r="AB158" s="17"/>
      <c r="AC158" s="118"/>
      <c r="AD158" s="17"/>
    </row>
    <row r="159" spans="1:30" x14ac:dyDescent="0.35">
      <c r="A159" s="109" t="s">
        <v>244</v>
      </c>
      <c r="B159" s="86" t="s">
        <v>245</v>
      </c>
      <c r="C159" s="88">
        <v>0.72809999999999997</v>
      </c>
      <c r="D159" s="86"/>
      <c r="E159" s="86"/>
      <c r="F159" s="86"/>
      <c r="G159" s="17"/>
      <c r="H159" s="17"/>
      <c r="I159" s="17"/>
      <c r="J159" s="17"/>
      <c r="K159" s="17"/>
      <c r="L159" s="17"/>
      <c r="M159" s="17"/>
      <c r="N159" s="17"/>
      <c r="O159" s="128"/>
      <c r="P159" s="109"/>
      <c r="Q159" s="86"/>
      <c r="R159" s="86"/>
      <c r="S159" s="86"/>
      <c r="T159" s="86"/>
      <c r="U159" s="86"/>
      <c r="V159" s="17"/>
      <c r="W159" s="76"/>
      <c r="X159" s="76" t="s">
        <v>331</v>
      </c>
      <c r="Y159" s="76" t="s">
        <v>332</v>
      </c>
      <c r="Z159" s="76" t="s">
        <v>333</v>
      </c>
      <c r="AA159" s="76" t="s">
        <v>334</v>
      </c>
      <c r="AB159" s="76" t="s">
        <v>335</v>
      </c>
      <c r="AC159" s="118"/>
      <c r="AD159" s="17"/>
    </row>
    <row r="160" spans="1:30" x14ac:dyDescent="0.35">
      <c r="A160" s="109" t="s">
        <v>246</v>
      </c>
      <c r="B160" s="86" t="s">
        <v>245</v>
      </c>
      <c r="C160" s="86">
        <v>0.76649999999999996</v>
      </c>
      <c r="D160" s="86"/>
      <c r="E160" s="86"/>
      <c r="F160" s="86"/>
      <c r="G160" s="17"/>
      <c r="H160" s="17"/>
      <c r="I160" s="17"/>
      <c r="J160" s="17"/>
      <c r="K160" s="17"/>
      <c r="L160" s="17"/>
      <c r="M160" s="17"/>
      <c r="N160" s="17"/>
      <c r="O160" s="128"/>
      <c r="P160" s="109" t="s">
        <v>459</v>
      </c>
      <c r="Q160" s="88">
        <v>95.28</v>
      </c>
      <c r="R160" s="86"/>
      <c r="S160" s="86"/>
      <c r="T160" s="86"/>
      <c r="U160" s="86"/>
      <c r="V160" s="17"/>
      <c r="W160" s="76" t="s">
        <v>331</v>
      </c>
      <c r="X160" s="76"/>
      <c r="Y160" s="76">
        <v>0.20649999999999999</v>
      </c>
      <c r="Z160" s="76">
        <v>0.97789999999999999</v>
      </c>
      <c r="AA160" s="126">
        <v>2.898E-6</v>
      </c>
      <c r="AB160" s="126">
        <v>2.2709999999999999E-12</v>
      </c>
      <c r="AC160" s="118"/>
      <c r="AD160" s="17"/>
    </row>
    <row r="161" spans="1:30" x14ac:dyDescent="0.35">
      <c r="A161" s="109"/>
      <c r="B161" s="86"/>
      <c r="C161" s="86"/>
      <c r="D161" s="86"/>
      <c r="E161" s="86"/>
      <c r="F161" s="86"/>
      <c r="G161" s="17"/>
      <c r="H161" s="17"/>
      <c r="I161" s="17"/>
      <c r="J161" s="17"/>
      <c r="K161" s="17"/>
      <c r="L161" s="17"/>
      <c r="M161" s="17"/>
      <c r="N161" s="17"/>
      <c r="O161" s="128"/>
      <c r="P161" s="109" t="s">
        <v>460</v>
      </c>
      <c r="Q161" s="86">
        <v>95.28</v>
      </c>
      <c r="R161" s="86"/>
      <c r="S161" s="86"/>
      <c r="T161" s="86"/>
      <c r="U161" s="86"/>
      <c r="V161" s="17"/>
      <c r="W161" s="76" t="s">
        <v>332</v>
      </c>
      <c r="X161" s="76">
        <v>0.20649999999999999</v>
      </c>
      <c r="Y161" s="76"/>
      <c r="Z161" s="76">
        <v>0.1777</v>
      </c>
      <c r="AA161" s="126">
        <v>6.8880000000000005E-5</v>
      </c>
      <c r="AB161" s="126">
        <v>1.3930000000000001E-11</v>
      </c>
      <c r="AC161" s="118"/>
      <c r="AD161" s="17"/>
    </row>
    <row r="162" spans="1:30" x14ac:dyDescent="0.35">
      <c r="A162" s="109" t="s">
        <v>477</v>
      </c>
      <c r="B162" s="86"/>
      <c r="C162" s="86"/>
      <c r="D162" s="86"/>
      <c r="E162" s="86"/>
      <c r="F162" s="86"/>
      <c r="G162" s="17"/>
      <c r="H162" s="17"/>
      <c r="I162" s="17"/>
      <c r="J162" s="17"/>
      <c r="K162" s="17"/>
      <c r="L162" s="17"/>
      <c r="M162" s="17"/>
      <c r="N162" s="17"/>
      <c r="O162" s="128"/>
      <c r="P162" s="109" t="s">
        <v>245</v>
      </c>
      <c r="Q162" s="92">
        <v>9.9190000000000002E-20</v>
      </c>
      <c r="R162" s="86"/>
      <c r="S162" s="86"/>
      <c r="T162" s="86"/>
      <c r="U162" s="86"/>
      <c r="V162" s="17"/>
      <c r="W162" s="76" t="s">
        <v>333</v>
      </c>
      <c r="X162" s="76">
        <v>0.97789999999999999</v>
      </c>
      <c r="Y162" s="76">
        <v>0.1777</v>
      </c>
      <c r="Z162" s="76"/>
      <c r="AA162" s="126">
        <v>7.6789999999999999E-7</v>
      </c>
      <c r="AB162" s="126">
        <v>1.5850000000000001E-13</v>
      </c>
      <c r="AC162" s="118"/>
      <c r="AD162" s="17"/>
    </row>
    <row r="163" spans="1:30" x14ac:dyDescent="0.35">
      <c r="A163" s="109"/>
      <c r="B163" s="86"/>
      <c r="C163" s="86"/>
      <c r="D163" s="86"/>
      <c r="E163" s="86"/>
      <c r="F163" s="86"/>
      <c r="G163" s="17"/>
      <c r="H163" s="17"/>
      <c r="I163" s="17"/>
      <c r="J163" s="17"/>
      <c r="K163" s="17"/>
      <c r="L163" s="17"/>
      <c r="M163" s="17"/>
      <c r="N163" s="17"/>
      <c r="O163" s="128"/>
      <c r="P163" s="109"/>
      <c r="Q163" s="86"/>
      <c r="R163" s="86"/>
      <c r="S163" s="86"/>
      <c r="T163" s="86"/>
      <c r="U163" s="86"/>
      <c r="V163" s="17"/>
      <c r="W163" s="76" t="s">
        <v>334</v>
      </c>
      <c r="X163" s="126">
        <v>2.898E-6</v>
      </c>
      <c r="Y163" s="126">
        <v>6.8880000000000005E-5</v>
      </c>
      <c r="Z163" s="126">
        <v>7.6789999999999999E-7</v>
      </c>
      <c r="AA163" s="76"/>
      <c r="AB163" s="76">
        <v>9.6639999999999996E-4</v>
      </c>
      <c r="AC163" s="118"/>
      <c r="AD163" s="17"/>
    </row>
    <row r="164" spans="1:30" x14ac:dyDescent="0.35">
      <c r="A164" s="109" t="s">
        <v>478</v>
      </c>
      <c r="B164" s="86"/>
      <c r="C164" s="86"/>
      <c r="D164" s="86"/>
      <c r="E164" s="86"/>
      <c r="F164" s="86"/>
      <c r="G164" s="17"/>
      <c r="H164" s="17"/>
      <c r="I164" s="17"/>
      <c r="J164" s="17"/>
      <c r="K164" s="17"/>
      <c r="L164" s="17"/>
      <c r="M164" s="17"/>
      <c r="N164" s="17"/>
      <c r="O164" s="128"/>
      <c r="P164" s="109" t="s">
        <v>461</v>
      </c>
      <c r="Q164" s="86"/>
      <c r="R164" s="86"/>
      <c r="S164" s="86"/>
      <c r="T164" s="86"/>
      <c r="U164" s="86"/>
      <c r="V164" s="17"/>
      <c r="W164" s="76" t="s">
        <v>335</v>
      </c>
      <c r="X164" s="126">
        <v>2.2709999999999999E-12</v>
      </c>
      <c r="Y164" s="126">
        <v>1.3930000000000001E-11</v>
      </c>
      <c r="Z164" s="126">
        <v>1.5850000000000001E-13</v>
      </c>
      <c r="AA164" s="76">
        <v>9.6639999999999996E-4</v>
      </c>
      <c r="AB164" s="76"/>
      <c r="AC164" s="118"/>
      <c r="AD164" s="17"/>
    </row>
    <row r="165" spans="1:30" ht="15" thickBot="1" x14ac:dyDescent="0.4">
      <c r="A165" s="109"/>
      <c r="B165" s="86"/>
      <c r="C165" s="86"/>
      <c r="D165" s="86"/>
      <c r="E165" s="86"/>
      <c r="F165" s="86"/>
      <c r="G165" s="17"/>
      <c r="H165" s="75" t="s">
        <v>221</v>
      </c>
      <c r="I165" s="17"/>
      <c r="J165" s="17"/>
      <c r="K165" s="17"/>
      <c r="L165" s="17"/>
      <c r="M165" s="17"/>
      <c r="N165" s="17"/>
      <c r="O165" s="125"/>
      <c r="P165" s="127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116"/>
      <c r="AD165" s="17"/>
    </row>
    <row r="166" spans="1:30" x14ac:dyDescent="0.35">
      <c r="A166" s="105" t="s">
        <v>458</v>
      </c>
      <c r="B166" s="86"/>
      <c r="C166" s="86"/>
      <c r="D166" s="86"/>
      <c r="E166" s="86"/>
      <c r="F166" s="86"/>
      <c r="G166" s="17"/>
      <c r="H166" s="121" t="s">
        <v>527</v>
      </c>
      <c r="I166" s="17"/>
      <c r="J166" s="17"/>
      <c r="K166" s="17"/>
      <c r="L166" s="17"/>
      <c r="M166" s="17"/>
      <c r="N166" s="17"/>
      <c r="O166" s="125"/>
      <c r="P166" s="102"/>
      <c r="Q166" s="103"/>
      <c r="R166" s="103"/>
      <c r="S166" s="103"/>
      <c r="T166" s="103"/>
      <c r="U166" s="103"/>
      <c r="V166" s="103"/>
      <c r="W166" s="103"/>
      <c r="X166" s="103"/>
      <c r="Y166" s="103"/>
      <c r="Z166" s="103"/>
      <c r="AA166" s="103"/>
      <c r="AB166" s="103"/>
      <c r="AC166" s="104"/>
      <c r="AD166" s="17"/>
    </row>
    <row r="167" spans="1:30" x14ac:dyDescent="0.35">
      <c r="A167" s="109"/>
      <c r="B167" s="86"/>
      <c r="C167" s="86"/>
      <c r="D167" s="86"/>
      <c r="E167" s="86"/>
      <c r="F167" s="86"/>
      <c r="G167" s="17"/>
      <c r="H167" s="76"/>
      <c r="I167" s="76" t="s">
        <v>280</v>
      </c>
      <c r="J167" s="76" t="s">
        <v>405</v>
      </c>
      <c r="K167" s="76" t="s">
        <v>281</v>
      </c>
      <c r="L167" s="76" t="s">
        <v>259</v>
      </c>
      <c r="M167" s="76" t="s">
        <v>530</v>
      </c>
      <c r="N167" s="76" t="s">
        <v>260</v>
      </c>
      <c r="O167" s="128"/>
      <c r="P167" s="137" t="s">
        <v>336</v>
      </c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18"/>
      <c r="AD167" s="17"/>
    </row>
    <row r="168" spans="1:30" x14ac:dyDescent="0.35">
      <c r="A168" s="109" t="s">
        <v>459</v>
      </c>
      <c r="B168" s="88">
        <v>61.41</v>
      </c>
      <c r="C168" s="86"/>
      <c r="D168" s="86"/>
      <c r="E168" s="86"/>
      <c r="F168" s="86"/>
      <c r="G168" s="17"/>
      <c r="H168" s="76" t="s">
        <v>280</v>
      </c>
      <c r="I168" s="76"/>
      <c r="J168" s="76">
        <v>3.3610000000000001E-2</v>
      </c>
      <c r="K168" s="76">
        <v>3.0170000000000002E-4</v>
      </c>
      <c r="L168" s="76">
        <v>0.2104</v>
      </c>
      <c r="M168" s="76">
        <v>0.76170000000000004</v>
      </c>
      <c r="N168" s="126">
        <v>7.3359999999999997E-6</v>
      </c>
      <c r="O168" s="125"/>
      <c r="P168" s="87" t="s">
        <v>224</v>
      </c>
      <c r="Q168" s="86"/>
      <c r="R168" s="86"/>
      <c r="S168" s="86"/>
      <c r="T168" s="86"/>
      <c r="U168" s="86"/>
      <c r="V168" s="17"/>
      <c r="W168" s="17"/>
      <c r="X168" s="17"/>
      <c r="Y168" s="17"/>
      <c r="Z168" s="17"/>
      <c r="AA168" s="17"/>
      <c r="AB168" s="17"/>
      <c r="AC168" s="118"/>
      <c r="AD168" s="17"/>
    </row>
    <row r="169" spans="1:30" x14ac:dyDescent="0.35">
      <c r="A169" s="109" t="s">
        <v>460</v>
      </c>
      <c r="B169" s="86">
        <v>61.41</v>
      </c>
      <c r="C169" s="86"/>
      <c r="D169" s="86"/>
      <c r="E169" s="86"/>
      <c r="F169" s="86"/>
      <c r="G169" s="17"/>
      <c r="H169" s="76" t="s">
        <v>405</v>
      </c>
      <c r="I169" s="76">
        <v>3.3610000000000001E-2</v>
      </c>
      <c r="J169" s="76"/>
      <c r="K169" s="76">
        <v>0.57589999999999997</v>
      </c>
      <c r="L169" s="76">
        <v>7.6690000000000005E-4</v>
      </c>
      <c r="M169" s="76">
        <v>0.1226</v>
      </c>
      <c r="N169" s="76">
        <v>0.1036</v>
      </c>
      <c r="O169" s="125"/>
      <c r="P169" s="86"/>
      <c r="Q169" s="86" t="s">
        <v>230</v>
      </c>
      <c r="R169" s="86" t="s">
        <v>231</v>
      </c>
      <c r="S169" s="86" t="s">
        <v>232</v>
      </c>
      <c r="T169" s="86" t="s">
        <v>233</v>
      </c>
      <c r="U169" s="86" t="s">
        <v>234</v>
      </c>
      <c r="V169" s="17"/>
      <c r="W169" s="17"/>
      <c r="X169" s="17"/>
      <c r="Y169" s="17"/>
      <c r="Z169" s="17"/>
      <c r="AA169" s="17"/>
      <c r="AB169" s="17"/>
      <c r="AC169" s="118"/>
      <c r="AD169" s="17"/>
    </row>
    <row r="170" spans="1:30" x14ac:dyDescent="0.35">
      <c r="A170" s="109" t="s">
        <v>245</v>
      </c>
      <c r="B170" s="92">
        <v>6.206E-12</v>
      </c>
      <c r="C170" s="86"/>
      <c r="D170" s="86"/>
      <c r="E170" s="86"/>
      <c r="F170" s="86"/>
      <c r="G170" s="17"/>
      <c r="H170" s="76" t="s">
        <v>281</v>
      </c>
      <c r="I170" s="76">
        <v>3.0170000000000002E-4</v>
      </c>
      <c r="J170" s="76">
        <v>0.57589999999999997</v>
      </c>
      <c r="K170" s="76"/>
      <c r="L170" s="126">
        <v>2.6110000000000002E-9</v>
      </c>
      <c r="M170" s="76">
        <v>1.491E-2</v>
      </c>
      <c r="N170" s="76">
        <v>0.1142</v>
      </c>
      <c r="O170" s="125"/>
      <c r="P170" s="86" t="s">
        <v>235</v>
      </c>
      <c r="Q170" s="86">
        <v>0.12839900000000001</v>
      </c>
      <c r="R170" s="88">
        <v>4</v>
      </c>
      <c r="S170" s="86">
        <v>3.2099799999999998E-2</v>
      </c>
      <c r="T170" s="88">
        <v>75.069999999999993</v>
      </c>
      <c r="U170" s="93">
        <v>7.3410000000000001E-32</v>
      </c>
      <c r="V170" s="17"/>
      <c r="W170" s="17"/>
      <c r="X170" s="17"/>
      <c r="Y170" s="17"/>
      <c r="Z170" s="17"/>
      <c r="AA170" s="17"/>
      <c r="AB170" s="17"/>
      <c r="AC170" s="118"/>
      <c r="AD170" s="17"/>
    </row>
    <row r="171" spans="1:30" x14ac:dyDescent="0.35">
      <c r="A171" s="109"/>
      <c r="B171" s="86"/>
      <c r="C171" s="86"/>
      <c r="D171" s="86"/>
      <c r="E171" s="86"/>
      <c r="F171" s="86"/>
      <c r="G171" s="17"/>
      <c r="H171" s="76" t="s">
        <v>259</v>
      </c>
      <c r="I171" s="76">
        <v>0.2104</v>
      </c>
      <c r="J171" s="76">
        <v>7.6690000000000005E-4</v>
      </c>
      <c r="K171" s="126">
        <v>2.6110000000000002E-9</v>
      </c>
      <c r="L171" s="76"/>
      <c r="M171" s="76">
        <v>0.1918</v>
      </c>
      <c r="N171" s="126">
        <v>9.5349999999999999E-11</v>
      </c>
      <c r="O171" s="125"/>
      <c r="P171" s="86" t="s">
        <v>236</v>
      </c>
      <c r="Q171" s="86">
        <v>5.1736900000000002E-2</v>
      </c>
      <c r="R171" s="88">
        <v>121</v>
      </c>
      <c r="S171" s="86">
        <v>4.2757800000000002E-4</v>
      </c>
      <c r="T171" s="86" t="s">
        <v>237</v>
      </c>
      <c r="U171" s="86"/>
      <c r="V171" s="17"/>
      <c r="W171" s="17"/>
      <c r="X171" s="17"/>
      <c r="Y171" s="17"/>
      <c r="Z171" s="17"/>
      <c r="AA171" s="17"/>
      <c r="AB171" s="17"/>
      <c r="AC171" s="118"/>
      <c r="AD171" s="17"/>
    </row>
    <row r="172" spans="1:30" x14ac:dyDescent="0.35">
      <c r="A172" s="109" t="s">
        <v>461</v>
      </c>
      <c r="B172" s="86"/>
      <c r="C172" s="86"/>
      <c r="D172" s="86"/>
      <c r="E172" s="86"/>
      <c r="F172" s="86"/>
      <c r="G172" s="17"/>
      <c r="H172" s="76" t="s">
        <v>530</v>
      </c>
      <c r="I172" s="76">
        <v>0.76170000000000004</v>
      </c>
      <c r="J172" s="76">
        <v>0.1226</v>
      </c>
      <c r="K172" s="76">
        <v>1.491E-2</v>
      </c>
      <c r="L172" s="76">
        <v>0.1918</v>
      </c>
      <c r="M172" s="76"/>
      <c r="N172" s="76">
        <v>9.525E-4</v>
      </c>
      <c r="O172" s="125"/>
      <c r="P172" s="86" t="s">
        <v>238</v>
      </c>
      <c r="Q172" s="86">
        <v>0.18013599999999999</v>
      </c>
      <c r="R172" s="86">
        <v>125</v>
      </c>
      <c r="S172" s="93">
        <v>1.0000000000000001E-5</v>
      </c>
      <c r="T172" s="86"/>
      <c r="U172" s="86"/>
      <c r="V172" s="17"/>
      <c r="W172" s="17"/>
      <c r="X172" s="17"/>
      <c r="Y172" s="17"/>
      <c r="Z172" s="17"/>
      <c r="AA172" s="17"/>
      <c r="AB172" s="17"/>
      <c r="AC172" s="118"/>
      <c r="AD172" s="17"/>
    </row>
    <row r="173" spans="1:30" x14ac:dyDescent="0.35">
      <c r="A173" s="117"/>
      <c r="B173" s="17"/>
      <c r="C173" s="17"/>
      <c r="D173" s="17"/>
      <c r="E173" s="17"/>
      <c r="F173" s="17"/>
      <c r="G173" s="17"/>
      <c r="H173" s="76" t="s">
        <v>260</v>
      </c>
      <c r="I173" s="126">
        <v>7.3359999999999997E-6</v>
      </c>
      <c r="J173" s="76">
        <v>0.1036</v>
      </c>
      <c r="K173" s="76">
        <v>0.1142</v>
      </c>
      <c r="L173" s="126">
        <v>9.5349999999999999E-11</v>
      </c>
      <c r="M173" s="76">
        <v>9.525E-4</v>
      </c>
      <c r="N173" s="76"/>
      <c r="O173" s="125"/>
      <c r="P173" s="86"/>
      <c r="Q173" s="86"/>
      <c r="R173" s="86"/>
      <c r="S173" s="86"/>
      <c r="T173" s="86"/>
      <c r="U173" s="86"/>
      <c r="V173" s="17"/>
      <c r="W173" s="17"/>
      <c r="X173" s="17"/>
      <c r="Y173" s="17"/>
      <c r="Z173" s="17"/>
      <c r="AA173" s="17"/>
      <c r="AB173" s="17"/>
      <c r="AC173" s="118"/>
      <c r="AD173" s="17"/>
    </row>
    <row r="174" spans="1:30" ht="15" thickBot="1" x14ac:dyDescent="0.4">
      <c r="A174" s="127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116"/>
      <c r="P174" s="86" t="s">
        <v>239</v>
      </c>
      <c r="Q174" s="86"/>
      <c r="R174" s="86"/>
      <c r="S174" s="86"/>
      <c r="T174" s="86"/>
      <c r="U174" s="86"/>
      <c r="V174" s="17"/>
      <c r="W174" s="17"/>
      <c r="X174" s="17"/>
      <c r="Y174" s="17"/>
      <c r="Z174" s="17"/>
      <c r="AA174" s="17"/>
      <c r="AB174" s="17"/>
      <c r="AC174" s="118"/>
      <c r="AD174" s="17"/>
    </row>
    <row r="175" spans="1:30" x14ac:dyDescent="0.35">
      <c r="A175" s="102"/>
      <c r="B175" s="103"/>
      <c r="C175" s="103"/>
      <c r="D175" s="103"/>
      <c r="E175" s="103"/>
      <c r="F175" s="103"/>
      <c r="G175" s="103"/>
      <c r="H175" s="103"/>
      <c r="I175" s="103"/>
      <c r="J175" s="103"/>
      <c r="K175" s="103"/>
      <c r="L175" s="103"/>
      <c r="M175" s="103"/>
      <c r="N175" s="103"/>
      <c r="O175" s="104"/>
      <c r="P175" s="86" t="s">
        <v>240</v>
      </c>
      <c r="Q175" s="86">
        <v>1.3043600000000001E-3</v>
      </c>
      <c r="R175" s="86" t="s">
        <v>241</v>
      </c>
      <c r="S175" s="86">
        <v>4.2757800000000002E-4</v>
      </c>
      <c r="T175" s="86" t="s">
        <v>242</v>
      </c>
      <c r="U175" s="86">
        <v>0.75312199999999996</v>
      </c>
      <c r="V175" s="17"/>
      <c r="W175" s="17"/>
      <c r="X175" s="17"/>
      <c r="Y175" s="17"/>
      <c r="Z175" s="17"/>
      <c r="AA175" s="17"/>
      <c r="AB175" s="17"/>
      <c r="AC175" s="118"/>
      <c r="AD175" s="17"/>
    </row>
    <row r="176" spans="1:30" ht="15.5" x14ac:dyDescent="0.35">
      <c r="A176" s="119" t="s">
        <v>336</v>
      </c>
      <c r="B176" s="17"/>
      <c r="C176" s="17"/>
      <c r="D176" s="17"/>
      <c r="E176" s="17"/>
      <c r="F176" s="17"/>
      <c r="G176" s="17"/>
      <c r="H176" s="75" t="s">
        <v>221</v>
      </c>
      <c r="I176" s="17"/>
      <c r="J176" s="17"/>
      <c r="K176" s="17"/>
      <c r="L176" s="17"/>
      <c r="M176" s="17"/>
      <c r="N176" s="17"/>
      <c r="O176" s="118"/>
      <c r="P176" s="86"/>
      <c r="Q176" s="86"/>
      <c r="R176" s="86"/>
      <c r="S176" s="86"/>
      <c r="T176" s="86"/>
      <c r="U176" s="86"/>
      <c r="V176" s="17"/>
      <c r="W176" s="17"/>
      <c r="X176" s="17"/>
      <c r="Y176" s="17"/>
      <c r="Z176" s="17"/>
      <c r="AA176" s="17"/>
      <c r="AB176" s="17"/>
      <c r="AC176" s="118"/>
      <c r="AD176" s="17"/>
    </row>
    <row r="177" spans="1:30" x14ac:dyDescent="0.35">
      <c r="A177" s="105" t="s">
        <v>222</v>
      </c>
      <c r="B177" s="86"/>
      <c r="C177" s="86"/>
      <c r="D177" s="86"/>
      <c r="E177" s="86"/>
      <c r="F177" s="86"/>
      <c r="G177" s="17"/>
      <c r="H177" s="17" t="s">
        <v>223</v>
      </c>
      <c r="I177" s="17"/>
      <c r="J177" s="17"/>
      <c r="K177" s="17"/>
      <c r="L177" s="17"/>
      <c r="M177" s="17"/>
      <c r="N177" s="17"/>
      <c r="O177" s="118"/>
      <c r="P177" s="86" t="s">
        <v>243</v>
      </c>
      <c r="Q177" s="86">
        <v>0.7016</v>
      </c>
      <c r="R177" s="86"/>
      <c r="S177" s="86"/>
      <c r="T177" s="86"/>
      <c r="U177" s="86"/>
      <c r="V177" s="17"/>
      <c r="W177" s="17"/>
      <c r="X177" s="17"/>
      <c r="Y177" s="17"/>
      <c r="Z177" s="17"/>
      <c r="AA177" s="17"/>
      <c r="AB177" s="17"/>
      <c r="AC177" s="118"/>
      <c r="AD177" s="17"/>
    </row>
    <row r="178" spans="1:30" x14ac:dyDescent="0.35">
      <c r="A178" s="105" t="s">
        <v>224</v>
      </c>
      <c r="B178" s="86"/>
      <c r="C178" s="86"/>
      <c r="D178" s="86"/>
      <c r="E178" s="86"/>
      <c r="F178" s="86"/>
      <c r="G178" s="17"/>
      <c r="H178" s="76"/>
      <c r="I178" s="76" t="s">
        <v>337</v>
      </c>
      <c r="J178" s="76" t="s">
        <v>338</v>
      </c>
      <c r="K178" s="76" t="s">
        <v>339</v>
      </c>
      <c r="L178" s="76" t="s">
        <v>340</v>
      </c>
      <c r="M178" s="76" t="s">
        <v>531</v>
      </c>
      <c r="N178" s="76" t="s">
        <v>341</v>
      </c>
      <c r="O178" s="118"/>
      <c r="P178" s="86"/>
      <c r="Q178" s="86"/>
      <c r="R178" s="86"/>
      <c r="S178" s="86"/>
      <c r="T178" s="86"/>
      <c r="U178" s="86"/>
      <c r="V178" s="17"/>
      <c r="W178" s="17"/>
      <c r="X178" s="17"/>
      <c r="Y178" s="17"/>
      <c r="Z178" s="17"/>
      <c r="AA178" s="17"/>
      <c r="AB178" s="17"/>
      <c r="AC178" s="118"/>
      <c r="AD178" s="17"/>
    </row>
    <row r="179" spans="1:30" x14ac:dyDescent="0.35">
      <c r="A179" s="109"/>
      <c r="B179" s="86" t="s">
        <v>230</v>
      </c>
      <c r="C179" s="86" t="s">
        <v>231</v>
      </c>
      <c r="D179" s="86" t="s">
        <v>232</v>
      </c>
      <c r="E179" s="86" t="s">
        <v>233</v>
      </c>
      <c r="F179" s="86" t="s">
        <v>234</v>
      </c>
      <c r="G179" s="17"/>
      <c r="H179" s="76" t="s">
        <v>337</v>
      </c>
      <c r="I179" s="76"/>
      <c r="J179" s="76">
        <v>8.9929999999999993E-3</v>
      </c>
      <c r="K179" s="76">
        <v>4.4240000000000002E-4</v>
      </c>
      <c r="L179" s="76">
        <v>0.63560000000000005</v>
      </c>
      <c r="M179" s="76">
        <v>8.2220000000000004E-4</v>
      </c>
      <c r="N179" s="126">
        <v>6.3879999999999999E-9</v>
      </c>
      <c r="O179" s="118"/>
      <c r="P179" s="86" t="s">
        <v>244</v>
      </c>
      <c r="Q179" s="86" t="s">
        <v>245</v>
      </c>
      <c r="R179" s="88">
        <v>0.49120000000000003</v>
      </c>
      <c r="S179" s="86"/>
      <c r="T179" s="86"/>
      <c r="U179" s="86"/>
      <c r="V179" s="17"/>
      <c r="W179" s="17"/>
      <c r="X179" s="17"/>
      <c r="Y179" s="17"/>
      <c r="Z179" s="17"/>
      <c r="AA179" s="17"/>
      <c r="AB179" s="17"/>
      <c r="AC179" s="118"/>
      <c r="AD179" s="17"/>
    </row>
    <row r="180" spans="1:30" x14ac:dyDescent="0.35">
      <c r="A180" s="109" t="s">
        <v>235</v>
      </c>
      <c r="B180" s="86">
        <v>3.9704999999999997E-2</v>
      </c>
      <c r="C180" s="88">
        <v>5</v>
      </c>
      <c r="D180" s="86">
        <v>7.9410000000000001E-3</v>
      </c>
      <c r="E180" s="88">
        <v>13.93</v>
      </c>
      <c r="F180" s="92">
        <v>7.0230000000000005E-10</v>
      </c>
      <c r="G180" s="17"/>
      <c r="H180" s="76" t="s">
        <v>338</v>
      </c>
      <c r="I180" s="76">
        <v>4.9729999999999999</v>
      </c>
      <c r="J180" s="76"/>
      <c r="K180" s="76">
        <v>0.99909999999999999</v>
      </c>
      <c r="L180" s="76">
        <v>0.115</v>
      </c>
      <c r="M180" s="76">
        <v>0.96740000000000004</v>
      </c>
      <c r="N180" s="76">
        <v>0.1661</v>
      </c>
      <c r="O180" s="118"/>
      <c r="P180" s="86" t="s">
        <v>246</v>
      </c>
      <c r="Q180" s="86" t="s">
        <v>245</v>
      </c>
      <c r="R180" s="86">
        <v>0.54659999999999997</v>
      </c>
      <c r="S180" s="86"/>
      <c r="T180" s="86"/>
      <c r="U180" s="86"/>
      <c r="V180" s="17"/>
      <c r="W180" s="17"/>
      <c r="X180" s="17"/>
      <c r="Y180" s="17"/>
      <c r="Z180" s="17"/>
      <c r="AA180" s="17"/>
      <c r="AB180" s="17"/>
      <c r="AC180" s="118"/>
      <c r="AD180" s="17"/>
    </row>
    <row r="181" spans="1:30" x14ac:dyDescent="0.35">
      <c r="A181" s="109" t="s">
        <v>236</v>
      </c>
      <c r="B181" s="86">
        <v>4.7306399999999998E-2</v>
      </c>
      <c r="C181" s="88">
        <v>83</v>
      </c>
      <c r="D181" s="86">
        <v>5.6995699999999995E-4</v>
      </c>
      <c r="E181" s="86" t="s">
        <v>237</v>
      </c>
      <c r="F181" s="86"/>
      <c r="G181" s="17"/>
      <c r="H181" s="76" t="s">
        <v>339</v>
      </c>
      <c r="I181" s="76">
        <v>6.226</v>
      </c>
      <c r="J181" s="76">
        <v>0.51370000000000005</v>
      </c>
      <c r="K181" s="76"/>
      <c r="L181" s="76">
        <v>1.349E-2</v>
      </c>
      <c r="M181" s="76">
        <v>0.76980000000000004</v>
      </c>
      <c r="N181" s="76">
        <v>2.8549999999999999E-3</v>
      </c>
      <c r="O181" s="118"/>
      <c r="P181" s="86"/>
      <c r="Q181" s="86"/>
      <c r="R181" s="86"/>
      <c r="S181" s="86"/>
      <c r="T181" s="86"/>
      <c r="U181" s="86"/>
      <c r="V181" s="17"/>
      <c r="W181" s="17"/>
      <c r="X181" s="17"/>
      <c r="Y181" s="17"/>
      <c r="Z181" s="17"/>
      <c r="AA181" s="17"/>
      <c r="AB181" s="17"/>
      <c r="AC181" s="118"/>
      <c r="AD181" s="17"/>
    </row>
    <row r="182" spans="1:30" x14ac:dyDescent="0.35">
      <c r="A182" s="109" t="s">
        <v>238</v>
      </c>
      <c r="B182" s="86">
        <v>8.7011400000000003E-2</v>
      </c>
      <c r="C182" s="86">
        <v>88</v>
      </c>
      <c r="D182" s="93">
        <v>1.0000000000000001E-5</v>
      </c>
      <c r="E182" s="86"/>
      <c r="F182" s="86"/>
      <c r="G182" s="17"/>
      <c r="H182" s="76" t="s">
        <v>340</v>
      </c>
      <c r="I182" s="76">
        <v>2.1869999999999998</v>
      </c>
      <c r="J182" s="76">
        <v>3.6419999999999999</v>
      </c>
      <c r="K182" s="76">
        <v>4.7859999999999996</v>
      </c>
      <c r="L182" s="76"/>
      <c r="M182" s="76">
        <v>1.3299999999999999E-2</v>
      </c>
      <c r="N182" s="126">
        <v>7.4600000000000006E-8</v>
      </c>
      <c r="O182" s="118"/>
      <c r="P182" s="86" t="s">
        <v>495</v>
      </c>
      <c r="Q182" s="86"/>
      <c r="R182" s="86"/>
      <c r="S182" s="86"/>
      <c r="T182" s="86"/>
      <c r="U182" s="86"/>
      <c r="V182" s="17"/>
      <c r="W182" s="17"/>
      <c r="X182" s="17"/>
      <c r="Y182" s="17"/>
      <c r="Z182" s="17"/>
      <c r="AA182" s="17"/>
      <c r="AB182" s="17"/>
      <c r="AC182" s="118"/>
      <c r="AD182" s="17"/>
    </row>
    <row r="183" spans="1:30" x14ac:dyDescent="0.35">
      <c r="A183" s="109"/>
      <c r="B183" s="86"/>
      <c r="C183" s="86"/>
      <c r="D183" s="86"/>
      <c r="E183" s="86"/>
      <c r="F183" s="86"/>
      <c r="G183" s="17"/>
      <c r="H183" s="76" t="s">
        <v>531</v>
      </c>
      <c r="I183" s="76">
        <v>5.984</v>
      </c>
      <c r="J183" s="76">
        <v>1.1259999999999999</v>
      </c>
      <c r="K183" s="76">
        <v>1.875</v>
      </c>
      <c r="L183" s="76">
        <v>4.7919999999999998</v>
      </c>
      <c r="M183" s="76"/>
      <c r="N183" s="76">
        <v>0.7419</v>
      </c>
      <c r="O183" s="118"/>
      <c r="P183" s="86"/>
      <c r="Q183" s="86"/>
      <c r="R183" s="86"/>
      <c r="S183" s="86"/>
      <c r="T183" s="86"/>
      <c r="U183" s="86"/>
      <c r="V183" s="17"/>
      <c r="W183" s="17"/>
      <c r="X183" s="17"/>
      <c r="Y183" s="17"/>
      <c r="Z183" s="17"/>
      <c r="AA183" s="17"/>
      <c r="AB183" s="17"/>
      <c r="AC183" s="118"/>
      <c r="AD183" s="17"/>
    </row>
    <row r="184" spans="1:30" x14ac:dyDescent="0.35">
      <c r="A184" s="109" t="s">
        <v>239</v>
      </c>
      <c r="B184" s="86"/>
      <c r="C184" s="86"/>
      <c r="D184" s="86"/>
      <c r="E184" s="86"/>
      <c r="F184" s="86"/>
      <c r="G184" s="17"/>
      <c r="H184" s="76" t="s">
        <v>341</v>
      </c>
      <c r="I184" s="76">
        <v>10.02</v>
      </c>
      <c r="J184" s="76">
        <v>3.403</v>
      </c>
      <c r="K184" s="76">
        <v>5.476</v>
      </c>
      <c r="L184" s="76">
        <v>9.2309999999999999</v>
      </c>
      <c r="M184" s="76">
        <v>1.944</v>
      </c>
      <c r="N184" s="76"/>
      <c r="O184" s="118"/>
      <c r="P184" s="86" t="s">
        <v>496</v>
      </c>
      <c r="Q184" s="86"/>
      <c r="R184" s="86"/>
      <c r="S184" s="86"/>
      <c r="T184" s="86"/>
      <c r="U184" s="86"/>
      <c r="V184" s="17"/>
      <c r="W184" s="17"/>
      <c r="X184" s="17"/>
      <c r="Y184" s="17"/>
      <c r="Z184" s="17"/>
      <c r="AA184" s="17"/>
      <c r="AB184" s="17"/>
      <c r="AC184" s="118"/>
      <c r="AD184" s="17"/>
    </row>
    <row r="185" spans="1:30" x14ac:dyDescent="0.35">
      <c r="A185" s="109" t="s">
        <v>240</v>
      </c>
      <c r="B185" s="86">
        <v>5.2667199999999995E-4</v>
      </c>
      <c r="C185" s="86" t="s">
        <v>241</v>
      </c>
      <c r="D185" s="86">
        <v>5.6995699999999995E-4</v>
      </c>
      <c r="E185" s="86" t="s">
        <v>242</v>
      </c>
      <c r="F185" s="86">
        <v>0.480265</v>
      </c>
      <c r="G185" s="17"/>
      <c r="H185" s="17"/>
      <c r="I185" s="17"/>
      <c r="J185" s="17"/>
      <c r="K185" s="17"/>
      <c r="L185" s="17"/>
      <c r="M185" s="17"/>
      <c r="N185" s="17"/>
      <c r="O185" s="118"/>
      <c r="P185" s="86"/>
      <c r="Q185" s="86"/>
      <c r="R185" s="86"/>
      <c r="S185" s="86"/>
      <c r="T185" s="86"/>
      <c r="U185" s="86"/>
      <c r="V185" s="17"/>
      <c r="W185" s="75" t="s">
        <v>221</v>
      </c>
      <c r="X185" s="17"/>
      <c r="Y185" s="17"/>
      <c r="Z185" s="17"/>
      <c r="AA185" s="17"/>
      <c r="AB185" s="17"/>
      <c r="AC185" s="118"/>
      <c r="AD185" s="17"/>
    </row>
    <row r="186" spans="1:30" x14ac:dyDescent="0.35">
      <c r="A186" s="109"/>
      <c r="B186" s="86"/>
      <c r="C186" s="86"/>
      <c r="D186" s="86"/>
      <c r="E186" s="86"/>
      <c r="F186" s="86"/>
      <c r="G186" s="17"/>
      <c r="H186" s="17"/>
      <c r="I186" s="17"/>
      <c r="J186" s="17"/>
      <c r="K186" s="17"/>
      <c r="L186" s="17"/>
      <c r="M186" s="17"/>
      <c r="N186" s="17"/>
      <c r="O186" s="118"/>
      <c r="P186" s="105" t="s">
        <v>458</v>
      </c>
      <c r="Q186" s="86"/>
      <c r="R186" s="86"/>
      <c r="S186" s="86"/>
      <c r="T186" s="86"/>
      <c r="U186" s="86"/>
      <c r="V186" s="17"/>
      <c r="W186" s="121" t="s">
        <v>527</v>
      </c>
      <c r="X186" s="17"/>
      <c r="Y186" s="17"/>
      <c r="Z186" s="17"/>
      <c r="AA186" s="17"/>
      <c r="AB186" s="17"/>
      <c r="AC186" s="118"/>
      <c r="AD186" s="17"/>
    </row>
    <row r="187" spans="1:30" x14ac:dyDescent="0.35">
      <c r="A187" s="109" t="s">
        <v>243</v>
      </c>
      <c r="B187" s="86">
        <v>0.42080000000000001</v>
      </c>
      <c r="C187" s="86"/>
      <c r="D187" s="86"/>
      <c r="E187" s="86"/>
      <c r="F187" s="86"/>
      <c r="G187" s="17"/>
      <c r="H187" s="17"/>
      <c r="I187" s="17"/>
      <c r="J187" s="17"/>
      <c r="K187" s="17"/>
      <c r="L187" s="17"/>
      <c r="M187" s="17"/>
      <c r="N187" s="17"/>
      <c r="O187" s="118"/>
      <c r="P187" s="109"/>
      <c r="Q187" s="86"/>
      <c r="R187" s="86"/>
      <c r="S187" s="86"/>
      <c r="T187" s="86"/>
      <c r="U187" s="86"/>
      <c r="V187" s="17"/>
      <c r="W187" s="76"/>
      <c r="X187" s="76" t="s">
        <v>342</v>
      </c>
      <c r="Y187" s="76" t="s">
        <v>343</v>
      </c>
      <c r="Z187" s="76" t="s">
        <v>344</v>
      </c>
      <c r="AA187" s="76" t="s">
        <v>345</v>
      </c>
      <c r="AB187" s="76" t="s">
        <v>346</v>
      </c>
      <c r="AC187" s="118"/>
      <c r="AD187" s="17"/>
    </row>
    <row r="188" spans="1:30" x14ac:dyDescent="0.35">
      <c r="A188" s="109"/>
      <c r="B188" s="86"/>
      <c r="C188" s="86"/>
      <c r="D188" s="86"/>
      <c r="E188" s="86"/>
      <c r="F188" s="86"/>
      <c r="G188" s="17"/>
      <c r="H188" s="17"/>
      <c r="I188" s="17"/>
      <c r="J188" s="17"/>
      <c r="K188" s="17"/>
      <c r="L188" s="17"/>
      <c r="M188" s="17"/>
      <c r="N188" s="17"/>
      <c r="O188" s="118"/>
      <c r="P188" s="109" t="s">
        <v>459</v>
      </c>
      <c r="Q188" s="88">
        <v>47.23</v>
      </c>
      <c r="R188" s="86"/>
      <c r="S188" s="86"/>
      <c r="T188" s="86"/>
      <c r="U188" s="86"/>
      <c r="V188" s="17"/>
      <c r="W188" s="76" t="s">
        <v>342</v>
      </c>
      <c r="X188" s="76"/>
      <c r="Y188" s="126">
        <v>4.337E-5</v>
      </c>
      <c r="Z188" s="126">
        <v>1.789E-5</v>
      </c>
      <c r="AA188" s="126">
        <v>9.0549999999999997E-12</v>
      </c>
      <c r="AB188" s="126">
        <v>8.8570000000000005E-7</v>
      </c>
      <c r="AC188" s="118"/>
      <c r="AD188" s="17"/>
    </row>
    <row r="189" spans="1:30" x14ac:dyDescent="0.35">
      <c r="A189" s="109" t="s">
        <v>244</v>
      </c>
      <c r="B189" s="86" t="s">
        <v>245</v>
      </c>
      <c r="C189" s="88">
        <v>0.57379999999999998</v>
      </c>
      <c r="D189" s="86"/>
      <c r="E189" s="86"/>
      <c r="F189" s="86"/>
      <c r="G189" s="17"/>
      <c r="H189" s="17"/>
      <c r="I189" s="17"/>
      <c r="J189" s="17"/>
      <c r="K189" s="17"/>
      <c r="L189" s="17"/>
      <c r="M189" s="17"/>
      <c r="N189" s="17"/>
      <c r="O189" s="118"/>
      <c r="P189" s="109" t="s">
        <v>460</v>
      </c>
      <c r="Q189" s="86">
        <v>47.23</v>
      </c>
      <c r="R189" s="86"/>
      <c r="S189" s="86"/>
      <c r="T189" s="86"/>
      <c r="U189" s="86"/>
      <c r="V189" s="17"/>
      <c r="W189" s="76" t="s">
        <v>343</v>
      </c>
      <c r="X189" s="126">
        <v>4.337E-5</v>
      </c>
      <c r="Y189" s="76"/>
      <c r="Z189" s="76">
        <v>0.54610000000000003</v>
      </c>
      <c r="AA189" s="76">
        <v>3.839E-3</v>
      </c>
      <c r="AB189" s="76">
        <v>0.47239999999999999</v>
      </c>
      <c r="AC189" s="118"/>
      <c r="AD189" s="17"/>
    </row>
    <row r="190" spans="1:30" x14ac:dyDescent="0.35">
      <c r="A190" s="109" t="s">
        <v>246</v>
      </c>
      <c r="B190" s="86" t="s">
        <v>245</v>
      </c>
      <c r="C190" s="86">
        <v>0.55569999999999997</v>
      </c>
      <c r="D190" s="86"/>
      <c r="E190" s="86"/>
      <c r="F190" s="86"/>
      <c r="G190" s="17"/>
      <c r="H190" s="17"/>
      <c r="I190" s="17"/>
      <c r="J190" s="17"/>
      <c r="K190" s="17"/>
      <c r="L190" s="17"/>
      <c r="M190" s="17"/>
      <c r="N190" s="17"/>
      <c r="O190" s="118"/>
      <c r="P190" s="109" t="s">
        <v>245</v>
      </c>
      <c r="Q190" s="92">
        <v>1.364E-9</v>
      </c>
      <c r="R190" s="86"/>
      <c r="S190" s="86"/>
      <c r="T190" s="86"/>
      <c r="U190" s="86"/>
      <c r="V190" s="17"/>
      <c r="W190" s="76" t="s">
        <v>344</v>
      </c>
      <c r="X190" s="126">
        <v>1.789E-5</v>
      </c>
      <c r="Y190" s="76">
        <v>0.54610000000000003</v>
      </c>
      <c r="Z190" s="76"/>
      <c r="AA190" s="76">
        <v>6.1460000000000001E-2</v>
      </c>
      <c r="AB190" s="76">
        <v>0.99460000000000004</v>
      </c>
      <c r="AC190" s="118"/>
      <c r="AD190" s="17"/>
    </row>
    <row r="191" spans="1:30" x14ac:dyDescent="0.35">
      <c r="A191" s="109"/>
      <c r="B191" s="86"/>
      <c r="C191" s="86"/>
      <c r="D191" s="86"/>
      <c r="E191" s="86"/>
      <c r="F191" s="86"/>
      <c r="G191" s="17"/>
      <c r="H191" s="17"/>
      <c r="I191" s="17"/>
      <c r="J191" s="17"/>
      <c r="K191" s="17"/>
      <c r="L191" s="17"/>
      <c r="M191" s="17"/>
      <c r="N191" s="17"/>
      <c r="O191" s="118"/>
      <c r="P191" s="109"/>
      <c r="Q191" s="86"/>
      <c r="R191" s="86"/>
      <c r="S191" s="86"/>
      <c r="T191" s="86"/>
      <c r="U191" s="86"/>
      <c r="V191" s="17"/>
      <c r="W191" s="76" t="s">
        <v>345</v>
      </c>
      <c r="X191" s="126">
        <v>9.0549999999999997E-12</v>
      </c>
      <c r="Y191" s="76">
        <v>3.839E-3</v>
      </c>
      <c r="Z191" s="76">
        <v>6.1460000000000001E-2</v>
      </c>
      <c r="AA191" s="76"/>
      <c r="AB191" s="76">
        <v>1.847E-2</v>
      </c>
      <c r="AC191" s="118"/>
      <c r="AD191" s="17"/>
    </row>
    <row r="192" spans="1:30" x14ac:dyDescent="0.35">
      <c r="A192" s="109" t="s">
        <v>407</v>
      </c>
      <c r="B192" s="86"/>
      <c r="C192" s="86"/>
      <c r="D192" s="86"/>
      <c r="E192" s="86"/>
      <c r="F192" s="86"/>
      <c r="G192" s="17"/>
      <c r="H192" s="17"/>
      <c r="I192" s="17"/>
      <c r="J192" s="17"/>
      <c r="K192" s="17"/>
      <c r="L192" s="17"/>
      <c r="M192" s="17"/>
      <c r="N192" s="17"/>
      <c r="O192" s="118"/>
      <c r="P192" s="109" t="s">
        <v>461</v>
      </c>
      <c r="Q192" s="86"/>
      <c r="R192" s="86"/>
      <c r="S192" s="86"/>
      <c r="T192" s="86"/>
      <c r="U192" s="86"/>
      <c r="V192" s="17"/>
      <c r="W192" s="76" t="s">
        <v>346</v>
      </c>
      <c r="X192" s="126">
        <v>8.8570000000000005E-7</v>
      </c>
      <c r="Y192" s="76">
        <v>0.47239999999999999</v>
      </c>
      <c r="Z192" s="76">
        <v>0.99460000000000004</v>
      </c>
      <c r="AA192" s="76">
        <v>1.847E-2</v>
      </c>
      <c r="AB192" s="76"/>
      <c r="AC192" s="118"/>
      <c r="AD192" s="17"/>
    </row>
    <row r="193" spans="1:30" ht="15" thickBot="1" x14ac:dyDescent="0.4">
      <c r="A193" s="109"/>
      <c r="B193" s="86"/>
      <c r="C193" s="86"/>
      <c r="D193" s="86"/>
      <c r="E193" s="86"/>
      <c r="F193" s="86"/>
      <c r="G193" s="17"/>
      <c r="H193" s="17"/>
      <c r="I193" s="17"/>
      <c r="J193" s="17"/>
      <c r="K193" s="17"/>
      <c r="L193" s="17"/>
      <c r="M193" s="17"/>
      <c r="N193" s="17"/>
      <c r="O193" s="118"/>
      <c r="P193" s="127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116"/>
      <c r="AD193" s="17"/>
    </row>
    <row r="194" spans="1:30" x14ac:dyDescent="0.35">
      <c r="A194" s="109" t="s">
        <v>408</v>
      </c>
      <c r="B194" s="86"/>
      <c r="C194" s="86"/>
      <c r="D194" s="86"/>
      <c r="E194" s="86"/>
      <c r="F194" s="86"/>
      <c r="G194" s="17"/>
      <c r="H194" s="17"/>
      <c r="I194" s="17"/>
      <c r="J194" s="17"/>
      <c r="K194" s="17"/>
      <c r="L194" s="17"/>
      <c r="M194" s="17"/>
      <c r="N194" s="17"/>
      <c r="O194" s="118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</row>
    <row r="195" spans="1:30" ht="15" thickBot="1" x14ac:dyDescent="0.4">
      <c r="A195" s="127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116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</row>
    <row r="196" spans="1:30" x14ac:dyDescent="0.35">
      <c r="A196" s="102"/>
      <c r="B196" s="103"/>
      <c r="C196" s="103"/>
      <c r="D196" s="103"/>
      <c r="E196" s="103"/>
      <c r="F196" s="103"/>
      <c r="G196" s="103"/>
      <c r="H196" s="103"/>
      <c r="I196" s="103"/>
      <c r="J196" s="103"/>
      <c r="K196" s="103"/>
      <c r="L196" s="103"/>
      <c r="M196" s="103"/>
      <c r="N196" s="103"/>
      <c r="O196" s="104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</row>
    <row r="197" spans="1:30" ht="15.5" x14ac:dyDescent="0.35">
      <c r="A197" s="119" t="s">
        <v>464</v>
      </c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18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</row>
    <row r="198" spans="1:30" x14ac:dyDescent="0.35">
      <c r="A198" s="105" t="s">
        <v>224</v>
      </c>
      <c r="B198" s="86"/>
      <c r="C198" s="86"/>
      <c r="D198" s="86"/>
      <c r="E198" s="86"/>
      <c r="F198" s="86"/>
      <c r="G198" s="86"/>
      <c r="H198" s="17"/>
      <c r="I198" s="17"/>
      <c r="J198" s="17"/>
      <c r="K198" s="17"/>
      <c r="L198" s="17"/>
      <c r="M198" s="17"/>
      <c r="N198" s="17"/>
      <c r="O198" s="118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</row>
    <row r="199" spans="1:30" x14ac:dyDescent="0.35">
      <c r="A199" s="109"/>
      <c r="B199" s="86" t="s">
        <v>230</v>
      </c>
      <c r="C199" s="86" t="s">
        <v>231</v>
      </c>
      <c r="D199" s="86" t="s">
        <v>232</v>
      </c>
      <c r="E199" s="86" t="s">
        <v>233</v>
      </c>
      <c r="F199" s="86" t="s">
        <v>234</v>
      </c>
      <c r="G199" s="86"/>
      <c r="H199" s="17"/>
      <c r="I199" s="17"/>
      <c r="J199" s="17"/>
      <c r="K199" s="17"/>
      <c r="L199" s="17"/>
      <c r="M199" s="17"/>
      <c r="N199" s="17"/>
      <c r="O199" s="118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</row>
    <row r="200" spans="1:30" x14ac:dyDescent="0.35">
      <c r="A200" s="109" t="s">
        <v>235</v>
      </c>
      <c r="B200" s="86">
        <v>1.07338E-2</v>
      </c>
      <c r="C200" s="88">
        <v>5</v>
      </c>
      <c r="D200" s="86">
        <v>2.1467600000000002E-3</v>
      </c>
      <c r="E200" s="88">
        <v>7.0730000000000004</v>
      </c>
      <c r="F200" s="93">
        <v>1.4939999999999999E-5</v>
      </c>
      <c r="G200" s="86"/>
      <c r="H200" s="17"/>
      <c r="I200" s="17"/>
      <c r="J200" s="17"/>
      <c r="K200" s="17"/>
      <c r="L200" s="17"/>
      <c r="M200" s="17"/>
      <c r="N200" s="17"/>
      <c r="O200" s="118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</row>
    <row r="201" spans="1:30" x14ac:dyDescent="0.35">
      <c r="A201" s="109" t="s">
        <v>236</v>
      </c>
      <c r="B201" s="86">
        <v>2.5192699999999998E-2</v>
      </c>
      <c r="C201" s="88">
        <v>83</v>
      </c>
      <c r="D201" s="86">
        <v>3.0352599999999998E-4</v>
      </c>
      <c r="E201" s="86" t="s">
        <v>237</v>
      </c>
      <c r="F201" s="86"/>
      <c r="G201" s="86"/>
      <c r="H201" s="17"/>
      <c r="I201" s="17"/>
      <c r="J201" s="17"/>
      <c r="K201" s="17"/>
      <c r="L201" s="17"/>
      <c r="M201" s="17"/>
      <c r="N201" s="17"/>
      <c r="O201" s="118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</row>
    <row r="202" spans="1:30" x14ac:dyDescent="0.35">
      <c r="A202" s="109" t="s">
        <v>238</v>
      </c>
      <c r="B202" s="86">
        <v>3.59265E-2</v>
      </c>
      <c r="C202" s="86">
        <v>88</v>
      </c>
      <c r="D202" s="93">
        <v>5.0000000000000002E-5</v>
      </c>
      <c r="E202" s="86"/>
      <c r="F202" s="86"/>
      <c r="G202" s="86"/>
      <c r="H202" s="17"/>
      <c r="I202" s="17"/>
      <c r="J202" s="17"/>
      <c r="K202" s="17"/>
      <c r="L202" s="17"/>
      <c r="M202" s="17"/>
      <c r="N202" s="17"/>
      <c r="O202" s="118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</row>
    <row r="203" spans="1:30" x14ac:dyDescent="0.35">
      <c r="A203" s="109"/>
      <c r="B203" s="86"/>
      <c r="C203" s="86"/>
      <c r="D203" s="86"/>
      <c r="E203" s="86"/>
      <c r="F203" s="86"/>
      <c r="G203" s="86"/>
      <c r="H203" s="17"/>
      <c r="I203" s="17"/>
      <c r="J203" s="17"/>
      <c r="K203" s="17"/>
      <c r="L203" s="17"/>
      <c r="M203" s="17"/>
      <c r="N203" s="17"/>
      <c r="O203" s="118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</row>
    <row r="204" spans="1:30" x14ac:dyDescent="0.35">
      <c r="A204" s="109" t="s">
        <v>239</v>
      </c>
      <c r="B204" s="86"/>
      <c r="C204" s="86"/>
      <c r="D204" s="86"/>
      <c r="E204" s="86"/>
      <c r="F204" s="86"/>
      <c r="G204" s="86"/>
      <c r="H204" s="17"/>
      <c r="I204" s="17"/>
      <c r="J204" s="17"/>
      <c r="K204" s="17"/>
      <c r="L204" s="17"/>
      <c r="M204" s="17"/>
      <c r="N204" s="17"/>
      <c r="O204" s="118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</row>
    <row r="205" spans="1:30" x14ac:dyDescent="0.35">
      <c r="A205" s="109" t="s">
        <v>240</v>
      </c>
      <c r="B205" s="86">
        <v>1.3170200000000001E-4</v>
      </c>
      <c r="C205" s="86" t="s">
        <v>241</v>
      </c>
      <c r="D205" s="86">
        <v>3.0352599999999998E-4</v>
      </c>
      <c r="E205" s="86" t="s">
        <v>242</v>
      </c>
      <c r="F205" s="86">
        <v>0.30260399999999998</v>
      </c>
      <c r="G205" s="86"/>
      <c r="H205" s="17"/>
      <c r="I205" s="17"/>
      <c r="J205" s="17"/>
      <c r="K205" s="17"/>
      <c r="L205" s="17"/>
      <c r="M205" s="17"/>
      <c r="N205" s="17"/>
      <c r="O205" s="118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</row>
    <row r="206" spans="1:30" x14ac:dyDescent="0.35">
      <c r="A206" s="109"/>
      <c r="B206" s="86"/>
      <c r="C206" s="86"/>
      <c r="D206" s="86"/>
      <c r="E206" s="86"/>
      <c r="F206" s="86"/>
      <c r="G206" s="86"/>
      <c r="H206" s="17"/>
      <c r="I206" s="17"/>
      <c r="J206" s="17"/>
      <c r="K206" s="17"/>
      <c r="L206" s="17"/>
      <c r="M206" s="17"/>
      <c r="N206" s="17"/>
      <c r="O206" s="118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</row>
    <row r="207" spans="1:30" x14ac:dyDescent="0.35">
      <c r="A207" s="109" t="s">
        <v>243</v>
      </c>
      <c r="B207" s="86">
        <v>0.25440000000000002</v>
      </c>
      <c r="C207" s="86"/>
      <c r="D207" s="86"/>
      <c r="E207" s="86"/>
      <c r="F207" s="86"/>
      <c r="G207" s="86"/>
      <c r="H207" s="17"/>
      <c r="I207" s="17"/>
      <c r="J207" s="17"/>
      <c r="K207" s="17"/>
      <c r="L207" s="17"/>
      <c r="M207" s="17"/>
      <c r="N207" s="17"/>
      <c r="O207" s="118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</row>
    <row r="208" spans="1:30" x14ac:dyDescent="0.35">
      <c r="A208" s="109"/>
      <c r="B208" s="86"/>
      <c r="C208" s="86"/>
      <c r="D208" s="86"/>
      <c r="E208" s="86"/>
      <c r="F208" s="86"/>
      <c r="G208" s="86"/>
      <c r="H208" s="17"/>
      <c r="I208" s="17"/>
      <c r="J208" s="17"/>
      <c r="K208" s="17"/>
      <c r="L208" s="17"/>
      <c r="M208" s="17"/>
      <c r="N208" s="17"/>
      <c r="O208" s="118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</row>
    <row r="209" spans="1:30" x14ac:dyDescent="0.35">
      <c r="A209" s="109" t="s">
        <v>244</v>
      </c>
      <c r="B209" s="86" t="s">
        <v>245</v>
      </c>
      <c r="C209" s="88">
        <v>0.28029999999999999</v>
      </c>
      <c r="D209" s="86"/>
      <c r="E209" s="86"/>
      <c r="F209" s="86"/>
      <c r="G209" s="86"/>
      <c r="H209" s="17"/>
      <c r="I209" s="17"/>
      <c r="J209" s="17"/>
      <c r="K209" s="17"/>
      <c r="L209" s="17"/>
      <c r="M209" s="17"/>
      <c r="N209" s="17"/>
      <c r="O209" s="118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</row>
    <row r="210" spans="1:30" x14ac:dyDescent="0.35">
      <c r="A210" s="109" t="s">
        <v>246</v>
      </c>
      <c r="B210" s="86" t="s">
        <v>245</v>
      </c>
      <c r="C210" s="86">
        <v>0.71950000000000003</v>
      </c>
      <c r="D210" s="86"/>
      <c r="E210" s="86"/>
      <c r="F210" s="86"/>
      <c r="G210" s="86"/>
      <c r="H210" s="17"/>
      <c r="I210" s="17"/>
      <c r="J210" s="17"/>
      <c r="K210" s="17"/>
      <c r="L210" s="17"/>
      <c r="M210" s="17"/>
      <c r="N210" s="17"/>
      <c r="O210" s="118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</row>
    <row r="211" spans="1:30" x14ac:dyDescent="0.35">
      <c r="A211" s="109"/>
      <c r="B211" s="86"/>
      <c r="C211" s="86"/>
      <c r="D211" s="86"/>
      <c r="E211" s="86"/>
      <c r="F211" s="86"/>
      <c r="G211" s="86"/>
      <c r="H211" s="17"/>
      <c r="I211" s="17"/>
      <c r="J211" s="17"/>
      <c r="K211" s="17"/>
      <c r="L211" s="17"/>
      <c r="M211" s="17"/>
      <c r="N211" s="17"/>
      <c r="O211" s="118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</row>
    <row r="212" spans="1:30" x14ac:dyDescent="0.35">
      <c r="A212" s="109" t="s">
        <v>479</v>
      </c>
      <c r="B212" s="86"/>
      <c r="C212" s="86"/>
      <c r="D212" s="86"/>
      <c r="E212" s="86"/>
      <c r="F212" s="86"/>
      <c r="G212" s="86"/>
      <c r="H212" s="17"/>
      <c r="I212" s="17"/>
      <c r="J212" s="17"/>
      <c r="K212" s="17"/>
      <c r="L212" s="17"/>
      <c r="M212" s="17"/>
      <c r="N212" s="17"/>
      <c r="O212" s="118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</row>
    <row r="213" spans="1:30" x14ac:dyDescent="0.35">
      <c r="A213" s="109"/>
      <c r="B213" s="86"/>
      <c r="C213" s="86"/>
      <c r="D213" s="86"/>
      <c r="E213" s="86"/>
      <c r="F213" s="86"/>
      <c r="G213" s="86"/>
      <c r="H213" s="17"/>
      <c r="I213" s="17"/>
      <c r="J213" s="17"/>
      <c r="K213" s="17"/>
      <c r="L213" s="17"/>
      <c r="M213" s="17"/>
      <c r="N213" s="17"/>
      <c r="O213" s="118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</row>
    <row r="214" spans="1:30" x14ac:dyDescent="0.35">
      <c r="A214" s="109" t="s">
        <v>480</v>
      </c>
      <c r="B214" s="86"/>
      <c r="C214" s="86"/>
      <c r="D214" s="86"/>
      <c r="E214" s="86"/>
      <c r="F214" s="86"/>
      <c r="G214" s="86"/>
      <c r="H214" s="17"/>
      <c r="I214" s="17"/>
      <c r="J214" s="17"/>
      <c r="K214" s="17"/>
      <c r="L214" s="17"/>
      <c r="M214" s="17"/>
      <c r="N214" s="17"/>
      <c r="O214" s="118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</row>
    <row r="215" spans="1:30" x14ac:dyDescent="0.35">
      <c r="A215" s="109"/>
      <c r="B215" s="86"/>
      <c r="C215" s="86"/>
      <c r="D215" s="86"/>
      <c r="E215" s="86"/>
      <c r="F215" s="86"/>
      <c r="G215" s="86"/>
      <c r="H215" s="75" t="s">
        <v>221</v>
      </c>
      <c r="I215" s="17"/>
      <c r="J215" s="17"/>
      <c r="K215" s="17"/>
      <c r="L215" s="17"/>
      <c r="M215" s="17"/>
      <c r="N215" s="17"/>
      <c r="O215" s="118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</row>
    <row r="216" spans="1:30" x14ac:dyDescent="0.35">
      <c r="A216" s="105" t="s">
        <v>458</v>
      </c>
      <c r="B216" s="86"/>
      <c r="C216" s="86"/>
      <c r="D216" s="86"/>
      <c r="E216" s="86"/>
      <c r="F216" s="86"/>
      <c r="G216" s="86"/>
      <c r="H216" s="121" t="s">
        <v>527</v>
      </c>
      <c r="I216" s="17"/>
      <c r="J216" s="17"/>
      <c r="K216" s="17"/>
      <c r="L216" s="17"/>
      <c r="M216" s="17"/>
      <c r="N216" s="17"/>
      <c r="O216" s="118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</row>
    <row r="217" spans="1:30" x14ac:dyDescent="0.35">
      <c r="A217" s="109"/>
      <c r="B217" s="86"/>
      <c r="C217" s="86"/>
      <c r="D217" s="86"/>
      <c r="E217" s="86"/>
      <c r="F217" s="86"/>
      <c r="G217" s="86"/>
      <c r="H217" s="76"/>
      <c r="I217" s="76" t="s">
        <v>347</v>
      </c>
      <c r="J217" s="76" t="s">
        <v>348</v>
      </c>
      <c r="K217" s="76" t="s">
        <v>349</v>
      </c>
      <c r="L217" s="76" t="s">
        <v>350</v>
      </c>
      <c r="M217" s="76" t="s">
        <v>532</v>
      </c>
      <c r="N217" s="76" t="s">
        <v>351</v>
      </c>
      <c r="O217" s="118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</row>
    <row r="218" spans="1:30" x14ac:dyDescent="0.35">
      <c r="A218" s="109" t="s">
        <v>459</v>
      </c>
      <c r="B218" s="88">
        <v>23.04</v>
      </c>
      <c r="C218" s="86"/>
      <c r="D218" s="86"/>
      <c r="E218" s="86"/>
      <c r="F218" s="86"/>
      <c r="G218" s="86"/>
      <c r="H218" s="76" t="s">
        <v>347</v>
      </c>
      <c r="I218" s="76"/>
      <c r="J218" s="76">
        <v>0.28849999999999998</v>
      </c>
      <c r="K218" s="76">
        <v>6.3509999999999999E-3</v>
      </c>
      <c r="L218" s="76">
        <v>6.4700000000000001E-3</v>
      </c>
      <c r="M218" s="76">
        <v>9.458E-4</v>
      </c>
      <c r="N218" s="76">
        <v>0.872</v>
      </c>
      <c r="O218" s="118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</row>
    <row r="219" spans="1:30" x14ac:dyDescent="0.35">
      <c r="A219" s="109" t="s">
        <v>460</v>
      </c>
      <c r="B219" s="86">
        <v>23.04</v>
      </c>
      <c r="C219" s="86"/>
      <c r="D219" s="86"/>
      <c r="E219" s="86"/>
      <c r="F219" s="86"/>
      <c r="G219" s="86"/>
      <c r="H219" s="76" t="s">
        <v>348</v>
      </c>
      <c r="I219" s="76">
        <v>0.28849999999999998</v>
      </c>
      <c r="J219" s="76"/>
      <c r="K219" s="76">
        <v>0.30130000000000001</v>
      </c>
      <c r="L219" s="76">
        <v>0.27629999999999999</v>
      </c>
      <c r="M219" s="76">
        <v>3.9019999999999999E-2</v>
      </c>
      <c r="N219" s="76">
        <v>0.21970000000000001</v>
      </c>
      <c r="O219" s="118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</row>
    <row r="220" spans="1:30" x14ac:dyDescent="0.35">
      <c r="A220" s="109" t="s">
        <v>245</v>
      </c>
      <c r="B220" s="88">
        <v>3.3159999999999998E-4</v>
      </c>
      <c r="C220" s="86"/>
      <c r="D220" s="86"/>
      <c r="E220" s="86"/>
      <c r="F220" s="86"/>
      <c r="G220" s="86"/>
      <c r="H220" s="76" t="s">
        <v>349</v>
      </c>
      <c r="I220" s="76">
        <v>6.3509999999999999E-3</v>
      </c>
      <c r="J220" s="76">
        <v>0.30130000000000001</v>
      </c>
      <c r="K220" s="76"/>
      <c r="L220" s="76">
        <v>0.90069999999999995</v>
      </c>
      <c r="M220" s="76">
        <v>0.1138</v>
      </c>
      <c r="N220" s="76">
        <v>2.1389999999999998E-3</v>
      </c>
      <c r="O220" s="118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</row>
    <row r="221" spans="1:30" x14ac:dyDescent="0.35">
      <c r="A221" s="109"/>
      <c r="B221" s="86"/>
      <c r="C221" s="86"/>
      <c r="D221" s="86"/>
      <c r="E221" s="86"/>
      <c r="F221" s="86"/>
      <c r="G221" s="86"/>
      <c r="H221" s="76" t="s">
        <v>350</v>
      </c>
      <c r="I221" s="76">
        <v>6.4700000000000001E-3</v>
      </c>
      <c r="J221" s="76">
        <v>0.27629999999999999</v>
      </c>
      <c r="K221" s="76">
        <v>0.90069999999999995</v>
      </c>
      <c r="L221" s="76"/>
      <c r="M221" s="76">
        <v>0.14219999999999999</v>
      </c>
      <c r="N221" s="76">
        <v>2.3379999999999998E-3</v>
      </c>
      <c r="O221" s="118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</row>
    <row r="222" spans="1:30" x14ac:dyDescent="0.35">
      <c r="A222" s="109" t="s">
        <v>461</v>
      </c>
      <c r="B222" s="86"/>
      <c r="C222" s="86"/>
      <c r="D222" s="86"/>
      <c r="E222" s="86"/>
      <c r="F222" s="86"/>
      <c r="G222" s="86"/>
      <c r="H222" s="76" t="s">
        <v>532</v>
      </c>
      <c r="I222" s="76">
        <v>9.458E-4</v>
      </c>
      <c r="J222" s="76">
        <v>3.9019999999999999E-2</v>
      </c>
      <c r="K222" s="76">
        <v>0.1138</v>
      </c>
      <c r="L222" s="76">
        <v>0.14219999999999999</v>
      </c>
      <c r="M222" s="76"/>
      <c r="N222" s="76">
        <v>4.3540000000000001E-4</v>
      </c>
      <c r="O222" s="118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</row>
    <row r="223" spans="1:30" x14ac:dyDescent="0.35">
      <c r="A223" s="117"/>
      <c r="B223" s="17"/>
      <c r="C223" s="17"/>
      <c r="D223" s="17"/>
      <c r="E223" s="17"/>
      <c r="F223" s="17"/>
      <c r="G223" s="17"/>
      <c r="H223" s="76" t="s">
        <v>351</v>
      </c>
      <c r="I223" s="76">
        <v>0.872</v>
      </c>
      <c r="J223" s="76">
        <v>0.21970000000000001</v>
      </c>
      <c r="K223" s="76">
        <v>2.1389999999999998E-3</v>
      </c>
      <c r="L223" s="76">
        <v>2.3379999999999998E-3</v>
      </c>
      <c r="M223" s="76">
        <v>4.3540000000000001E-4</v>
      </c>
      <c r="N223" s="76"/>
      <c r="O223" s="118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</row>
    <row r="224" spans="1:30" ht="15" thickBot="1" x14ac:dyDescent="0.4">
      <c r="A224" s="127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116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</row>
    <row r="225" spans="1:30" x14ac:dyDescent="0.3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</row>
  </sheetData>
  <mergeCells count="2">
    <mergeCell ref="A4:O4"/>
    <mergeCell ref="P4:AC4"/>
  </mergeCells>
  <conditionalFormatting sqref="H178:N184">
    <cfRule type="cellIs" dxfId="25" priority="46" operator="lessThan">
      <formula>0.05</formula>
    </cfRule>
  </conditionalFormatting>
  <conditionalFormatting sqref="W99:AB104">
    <cfRule type="cellIs" dxfId="24" priority="33" operator="lessThan">
      <formula>0.05</formula>
    </cfRule>
  </conditionalFormatting>
  <conditionalFormatting sqref="W120:AB125">
    <cfRule type="cellIs" dxfId="23" priority="30" operator="lessThan">
      <formula>0.05</formula>
    </cfRule>
  </conditionalFormatting>
  <conditionalFormatting sqref="W9:AB15">
    <cfRule type="cellIs" dxfId="22" priority="24" operator="lessThan">
      <formula>0.05</formula>
    </cfRule>
  </conditionalFormatting>
  <conditionalFormatting sqref="W30:AB35">
    <cfRule type="cellIs" dxfId="21" priority="23" operator="lessThan">
      <formula>0.05</formula>
    </cfRule>
  </conditionalFormatting>
  <conditionalFormatting sqref="W79:AB84">
    <cfRule type="cellIs" dxfId="20" priority="22" operator="lessThan">
      <formula>0.05</formula>
    </cfRule>
  </conditionalFormatting>
  <conditionalFormatting sqref="H25">
    <cfRule type="cellIs" dxfId="19" priority="20" operator="lessThan">
      <formula>0.05</formula>
    </cfRule>
  </conditionalFormatting>
  <conditionalFormatting sqref="H26:K29">
    <cfRule type="cellIs" dxfId="18" priority="19" operator="lessThan">
      <formula>0.05</formula>
    </cfRule>
  </conditionalFormatting>
  <conditionalFormatting sqref="H52">
    <cfRule type="cellIs" dxfId="17" priority="18" operator="lessThan">
      <formula>0.05</formula>
    </cfRule>
  </conditionalFormatting>
  <conditionalFormatting sqref="H53:K56">
    <cfRule type="cellIs" dxfId="16" priority="17" operator="lessThan">
      <formula>0.05</formula>
    </cfRule>
  </conditionalFormatting>
  <conditionalFormatting sqref="H80">
    <cfRule type="cellIs" dxfId="15" priority="16" operator="lessThan">
      <formula>0.05</formula>
    </cfRule>
  </conditionalFormatting>
  <conditionalFormatting sqref="H81:K84">
    <cfRule type="cellIs" dxfId="14" priority="15" operator="lessThan">
      <formula>0.05</formula>
    </cfRule>
  </conditionalFormatting>
  <conditionalFormatting sqref="H108">
    <cfRule type="cellIs" dxfId="13" priority="14" operator="lessThan">
      <formula>0.05</formula>
    </cfRule>
  </conditionalFormatting>
  <conditionalFormatting sqref="H109:N115">
    <cfRule type="cellIs" dxfId="12" priority="13" operator="lessThan">
      <formula>0.05</formula>
    </cfRule>
  </conditionalFormatting>
  <conditionalFormatting sqref="H138:N144">
    <cfRule type="cellIs" dxfId="11" priority="12" operator="lessThan">
      <formula>0.05</formula>
    </cfRule>
  </conditionalFormatting>
  <conditionalFormatting sqref="H137">
    <cfRule type="cellIs" dxfId="10" priority="11" operator="lessThan">
      <formula>0.05</formula>
    </cfRule>
  </conditionalFormatting>
  <conditionalFormatting sqref="H166">
    <cfRule type="cellIs" dxfId="9" priority="10" operator="lessThan">
      <formula>0.05</formula>
    </cfRule>
  </conditionalFormatting>
  <conditionalFormatting sqref="H167:N173">
    <cfRule type="cellIs" dxfId="8" priority="9" operator="lessThan">
      <formula>0.05</formula>
    </cfRule>
  </conditionalFormatting>
  <conditionalFormatting sqref="H216">
    <cfRule type="cellIs" dxfId="7" priority="8" operator="lessThan">
      <formula>0.05</formula>
    </cfRule>
  </conditionalFormatting>
  <conditionalFormatting sqref="H217:N223">
    <cfRule type="cellIs" dxfId="6" priority="7" operator="lessThan">
      <formula>0.05</formula>
    </cfRule>
  </conditionalFormatting>
  <conditionalFormatting sqref="W67">
    <cfRule type="cellIs" dxfId="5" priority="6" operator="lessThan">
      <formula>0.05</formula>
    </cfRule>
  </conditionalFormatting>
  <conditionalFormatting sqref="W68:AB73">
    <cfRule type="cellIs" dxfId="4" priority="5" operator="lessThan">
      <formula>0.05</formula>
    </cfRule>
  </conditionalFormatting>
  <conditionalFormatting sqref="W159:AB164">
    <cfRule type="cellIs" dxfId="3" priority="4" operator="lessThan">
      <formula>0.05</formula>
    </cfRule>
  </conditionalFormatting>
  <conditionalFormatting sqref="W158">
    <cfRule type="cellIs" dxfId="2" priority="3" operator="lessThan">
      <formula>0.05</formula>
    </cfRule>
  </conditionalFormatting>
  <conditionalFormatting sqref="W186">
    <cfRule type="cellIs" dxfId="1" priority="2" operator="lessThan">
      <formula>0.05</formula>
    </cfRule>
  </conditionalFormatting>
  <conditionalFormatting sqref="W187:AB192">
    <cfRule type="cellIs" dxfId="0" priority="1" operator="lessThan">
      <formula>0.05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8AC56-00BF-4070-BBAB-49075861AAB6}">
  <dimension ref="A2:K245"/>
  <sheetViews>
    <sheetView tabSelected="1" topLeftCell="B1" zoomScale="70" zoomScaleNormal="70" workbookViewId="0">
      <selection activeCell="B2" sqref="B2"/>
    </sheetView>
  </sheetViews>
  <sheetFormatPr defaultRowHeight="14.5" x14ac:dyDescent="0.35"/>
  <cols>
    <col min="1" max="1" width="3.26953125" hidden="1" customWidth="1"/>
    <col min="2" max="2" width="28.08984375" customWidth="1"/>
    <col min="3" max="3" width="22.453125" bestFit="1" customWidth="1"/>
    <col min="4" max="4" width="6.453125" bestFit="1" customWidth="1"/>
    <col min="5" max="5" width="5.7265625" bestFit="1" customWidth="1"/>
    <col min="6" max="6" width="13.7265625" bestFit="1" customWidth="1"/>
    <col min="7" max="7" width="6.36328125" bestFit="1" customWidth="1"/>
  </cols>
  <sheetData>
    <row r="2" spans="1:7" ht="18" x14ac:dyDescent="0.4">
      <c r="B2" s="16" t="s">
        <v>850</v>
      </c>
    </row>
    <row r="4" spans="1:7" ht="15.5" x14ac:dyDescent="0.35">
      <c r="D4" s="266" t="s">
        <v>545</v>
      </c>
      <c r="E4" s="266"/>
      <c r="F4" s="266"/>
      <c r="G4" s="266"/>
    </row>
    <row r="5" spans="1:7" ht="28" x14ac:dyDescent="0.35">
      <c r="B5" s="145" t="s">
        <v>844</v>
      </c>
      <c r="C5" s="145" t="s">
        <v>542</v>
      </c>
      <c r="D5" s="145" t="s">
        <v>548</v>
      </c>
      <c r="E5" s="145" t="s">
        <v>547</v>
      </c>
      <c r="F5" s="155" t="s">
        <v>550</v>
      </c>
      <c r="G5" s="145" t="s">
        <v>547</v>
      </c>
    </row>
    <row r="6" spans="1:7" x14ac:dyDescent="0.35">
      <c r="A6" s="1">
        <v>1</v>
      </c>
      <c r="B6" s="157" t="s">
        <v>622</v>
      </c>
      <c r="C6" s="142" t="s">
        <v>544</v>
      </c>
      <c r="D6" s="151">
        <v>5</v>
      </c>
      <c r="E6" s="151">
        <v>1</v>
      </c>
      <c r="F6" s="151">
        <v>5</v>
      </c>
      <c r="G6" s="151" t="s">
        <v>551</v>
      </c>
    </row>
    <row r="7" spans="1:7" x14ac:dyDescent="0.35">
      <c r="A7" s="1">
        <v>2</v>
      </c>
      <c r="B7" s="157" t="s">
        <v>623</v>
      </c>
      <c r="C7" s="142" t="s">
        <v>544</v>
      </c>
      <c r="D7" s="151"/>
      <c r="E7" s="151"/>
      <c r="F7" s="151">
        <v>5</v>
      </c>
      <c r="G7" s="151" t="s">
        <v>552</v>
      </c>
    </row>
    <row r="8" spans="1:7" x14ac:dyDescent="0.35">
      <c r="A8" s="1">
        <v>3</v>
      </c>
      <c r="B8" s="157" t="s">
        <v>624</v>
      </c>
      <c r="C8" s="142" t="s">
        <v>544</v>
      </c>
      <c r="D8" s="151"/>
      <c r="E8" s="151"/>
      <c r="F8" s="151">
        <v>5</v>
      </c>
      <c r="G8" s="151" t="s">
        <v>553</v>
      </c>
    </row>
    <row r="9" spans="1:7" x14ac:dyDescent="0.35">
      <c r="A9" s="1">
        <v>4</v>
      </c>
      <c r="B9" s="157" t="s">
        <v>625</v>
      </c>
      <c r="C9" s="142" t="s">
        <v>544</v>
      </c>
      <c r="D9" s="151"/>
      <c r="E9" s="151"/>
      <c r="F9" s="151">
        <v>5</v>
      </c>
      <c r="G9" s="151" t="s">
        <v>554</v>
      </c>
    </row>
    <row r="10" spans="1:7" x14ac:dyDescent="0.35">
      <c r="A10" s="1">
        <v>5</v>
      </c>
      <c r="B10" s="157" t="s">
        <v>626</v>
      </c>
      <c r="C10" s="142" t="s">
        <v>544</v>
      </c>
      <c r="D10" s="151"/>
      <c r="E10" s="151"/>
      <c r="F10" s="151">
        <v>5</v>
      </c>
      <c r="G10" s="151" t="s">
        <v>555</v>
      </c>
    </row>
    <row r="11" spans="1:7" x14ac:dyDescent="0.35">
      <c r="A11" s="1"/>
      <c r="B11" s="229" t="s">
        <v>627</v>
      </c>
      <c r="C11" s="231" t="s">
        <v>544</v>
      </c>
      <c r="D11" s="223"/>
      <c r="E11" s="223"/>
      <c r="F11" s="151">
        <v>4</v>
      </c>
      <c r="G11" s="151" t="s">
        <v>551</v>
      </c>
    </row>
    <row r="12" spans="1:7" x14ac:dyDescent="0.35">
      <c r="A12" s="1">
        <v>6</v>
      </c>
      <c r="B12" s="230"/>
      <c r="C12" s="232"/>
      <c r="D12" s="224"/>
      <c r="E12" s="224"/>
      <c r="F12" s="151">
        <v>5</v>
      </c>
      <c r="G12" s="151" t="s">
        <v>556</v>
      </c>
    </row>
    <row r="13" spans="1:7" x14ac:dyDescent="0.35">
      <c r="A13" s="1"/>
      <c r="B13" s="241" t="s">
        <v>628</v>
      </c>
      <c r="C13" s="243" t="s">
        <v>544</v>
      </c>
      <c r="D13" s="244"/>
      <c r="E13" s="244"/>
      <c r="F13" s="151">
        <v>2</v>
      </c>
      <c r="G13" s="151" t="s">
        <v>843</v>
      </c>
    </row>
    <row r="14" spans="1:7" x14ac:dyDescent="0.35">
      <c r="A14" s="1">
        <v>9</v>
      </c>
      <c r="B14" s="241"/>
      <c r="C14" s="243"/>
      <c r="D14" s="244"/>
      <c r="E14" s="244"/>
      <c r="F14" s="151">
        <v>5</v>
      </c>
      <c r="G14" s="151" t="s">
        <v>557</v>
      </c>
    </row>
    <row r="15" spans="1:7" x14ac:dyDescent="0.35">
      <c r="A15" s="1">
        <v>10</v>
      </c>
      <c r="B15" s="157" t="s">
        <v>629</v>
      </c>
      <c r="C15" s="142" t="s">
        <v>544</v>
      </c>
      <c r="D15" s="151"/>
      <c r="E15" s="151"/>
      <c r="F15" s="151">
        <v>5</v>
      </c>
      <c r="G15" s="151" t="s">
        <v>560</v>
      </c>
    </row>
    <row r="16" spans="1:7" x14ac:dyDescent="0.35">
      <c r="A16" s="1">
        <v>11</v>
      </c>
      <c r="B16" s="157" t="s">
        <v>630</v>
      </c>
      <c r="C16" s="142" t="s">
        <v>544</v>
      </c>
      <c r="D16" s="151"/>
      <c r="E16" s="151"/>
      <c r="F16" s="151">
        <v>5</v>
      </c>
      <c r="G16" s="151" t="s">
        <v>562</v>
      </c>
    </row>
    <row r="17" spans="1:11" x14ac:dyDescent="0.35">
      <c r="A17" s="141">
        <v>15</v>
      </c>
      <c r="B17" s="157" t="s">
        <v>631</v>
      </c>
      <c r="C17" s="142" t="s">
        <v>544</v>
      </c>
      <c r="D17" s="151"/>
      <c r="E17" s="151"/>
      <c r="F17" s="151">
        <v>5</v>
      </c>
      <c r="G17" s="151" t="s">
        <v>561</v>
      </c>
    </row>
    <row r="18" spans="1:11" x14ac:dyDescent="0.35">
      <c r="A18" s="141">
        <v>16</v>
      </c>
      <c r="B18" s="157" t="s">
        <v>632</v>
      </c>
      <c r="C18" s="142" t="s">
        <v>544</v>
      </c>
      <c r="D18" s="151"/>
      <c r="E18" s="151"/>
      <c r="F18" s="151">
        <v>5</v>
      </c>
      <c r="G18" s="151" t="s">
        <v>559</v>
      </c>
    </row>
    <row r="19" spans="1:11" ht="15" thickBot="1" x14ac:dyDescent="0.4">
      <c r="A19" s="141">
        <v>17</v>
      </c>
      <c r="B19" s="159" t="s">
        <v>633</v>
      </c>
      <c r="C19" s="143" t="s">
        <v>544</v>
      </c>
      <c r="D19" s="152"/>
      <c r="E19" s="154"/>
      <c r="F19" s="154">
        <v>5</v>
      </c>
      <c r="G19" s="154" t="s">
        <v>558</v>
      </c>
      <c r="K19" s="158"/>
    </row>
    <row r="20" spans="1:11" x14ac:dyDescent="0.35">
      <c r="A20" s="141">
        <v>18</v>
      </c>
      <c r="B20" s="165" t="s">
        <v>634</v>
      </c>
      <c r="C20" s="166" t="s">
        <v>541</v>
      </c>
      <c r="D20" s="167"/>
      <c r="E20" s="167"/>
      <c r="F20" s="167">
        <v>5</v>
      </c>
      <c r="G20" s="167" t="s">
        <v>563</v>
      </c>
      <c r="K20" s="156"/>
    </row>
    <row r="21" spans="1:11" x14ac:dyDescent="0.35">
      <c r="A21" s="141">
        <v>20</v>
      </c>
      <c r="B21" s="168" t="s">
        <v>635</v>
      </c>
      <c r="C21" s="169" t="s">
        <v>541</v>
      </c>
      <c r="D21" s="170"/>
      <c r="E21" s="170"/>
      <c r="F21" s="170">
        <v>5</v>
      </c>
      <c r="G21" s="170" t="s">
        <v>564</v>
      </c>
    </row>
    <row r="22" spans="1:11" x14ac:dyDescent="0.35">
      <c r="A22" s="141">
        <v>21</v>
      </c>
      <c r="B22" s="168" t="s">
        <v>636</v>
      </c>
      <c r="C22" s="169" t="s">
        <v>541</v>
      </c>
      <c r="D22" s="170"/>
      <c r="E22" s="170"/>
      <c r="F22" s="170">
        <v>5</v>
      </c>
      <c r="G22" s="170" t="s">
        <v>570</v>
      </c>
    </row>
    <row r="23" spans="1:11" x14ac:dyDescent="0.35">
      <c r="A23" s="141"/>
      <c r="B23" s="225" t="s">
        <v>637</v>
      </c>
      <c r="C23" s="233" t="s">
        <v>541</v>
      </c>
      <c r="D23" s="235"/>
      <c r="E23" s="235"/>
      <c r="F23" s="170">
        <v>2</v>
      </c>
      <c r="G23" s="170" t="s">
        <v>842</v>
      </c>
    </row>
    <row r="24" spans="1:11" x14ac:dyDescent="0.35">
      <c r="A24" s="141"/>
      <c r="B24" s="246"/>
      <c r="C24" s="247"/>
      <c r="D24" s="248"/>
      <c r="E24" s="248"/>
      <c r="F24" s="170">
        <v>4</v>
      </c>
      <c r="G24" s="170" t="s">
        <v>552</v>
      </c>
    </row>
    <row r="25" spans="1:11" x14ac:dyDescent="0.35">
      <c r="A25" s="141">
        <v>23</v>
      </c>
      <c r="B25" s="226"/>
      <c r="C25" s="234"/>
      <c r="D25" s="236"/>
      <c r="E25" s="236"/>
      <c r="F25" s="170">
        <v>5</v>
      </c>
      <c r="G25" s="170" t="s">
        <v>565</v>
      </c>
    </row>
    <row r="26" spans="1:11" x14ac:dyDescent="0.35">
      <c r="A26" s="141">
        <v>24</v>
      </c>
      <c r="B26" s="168" t="s">
        <v>638</v>
      </c>
      <c r="C26" s="169" t="s">
        <v>541</v>
      </c>
      <c r="D26" s="170"/>
      <c r="E26" s="170"/>
      <c r="F26" s="170">
        <v>5</v>
      </c>
      <c r="G26" s="170" t="s">
        <v>566</v>
      </c>
    </row>
    <row r="27" spans="1:11" x14ac:dyDescent="0.35">
      <c r="A27" s="141">
        <v>25</v>
      </c>
      <c r="B27" s="168" t="s">
        <v>639</v>
      </c>
      <c r="C27" s="169" t="s">
        <v>541</v>
      </c>
      <c r="D27" s="170"/>
      <c r="E27" s="170"/>
      <c r="F27" s="170">
        <v>5</v>
      </c>
      <c r="G27" s="170" t="s">
        <v>567</v>
      </c>
    </row>
    <row r="28" spans="1:11" ht="15" thickBot="1" x14ac:dyDescent="0.4">
      <c r="A28" s="141">
        <v>26</v>
      </c>
      <c r="B28" s="171" t="s">
        <v>640</v>
      </c>
      <c r="C28" s="172" t="s">
        <v>541</v>
      </c>
      <c r="D28" s="173">
        <v>5</v>
      </c>
      <c r="E28" s="173">
        <v>2</v>
      </c>
      <c r="F28" s="173">
        <v>5</v>
      </c>
      <c r="G28" s="173" t="s">
        <v>568</v>
      </c>
    </row>
    <row r="29" spans="1:11" x14ac:dyDescent="0.35">
      <c r="A29" s="141">
        <v>27</v>
      </c>
      <c r="B29" s="163" t="s">
        <v>641</v>
      </c>
      <c r="C29" s="148" t="s">
        <v>546</v>
      </c>
      <c r="D29" s="153"/>
      <c r="E29" s="153"/>
      <c r="F29" s="153">
        <v>5</v>
      </c>
      <c r="G29" s="153" t="s">
        <v>569</v>
      </c>
    </row>
    <row r="30" spans="1:11" x14ac:dyDescent="0.35">
      <c r="A30" s="141">
        <v>28</v>
      </c>
      <c r="B30" s="157" t="s">
        <v>642</v>
      </c>
      <c r="C30" s="162" t="s">
        <v>546</v>
      </c>
      <c r="D30" s="151"/>
      <c r="E30" s="151"/>
      <c r="F30" s="151">
        <v>5</v>
      </c>
      <c r="G30" s="151" t="s">
        <v>572</v>
      </c>
    </row>
    <row r="31" spans="1:11" x14ac:dyDescent="0.35">
      <c r="A31" s="141"/>
      <c r="B31" s="229" t="s">
        <v>643</v>
      </c>
      <c r="C31" s="249" t="s">
        <v>546</v>
      </c>
      <c r="D31" s="223"/>
      <c r="E31" s="223"/>
      <c r="F31" s="151">
        <v>4</v>
      </c>
      <c r="G31" s="151" t="s">
        <v>553</v>
      </c>
    </row>
    <row r="32" spans="1:11" x14ac:dyDescent="0.35">
      <c r="A32" s="141">
        <v>29</v>
      </c>
      <c r="B32" s="230"/>
      <c r="C32" s="250"/>
      <c r="D32" s="224"/>
      <c r="E32" s="224"/>
      <c r="F32" s="151">
        <v>5</v>
      </c>
      <c r="G32" s="151" t="s">
        <v>573</v>
      </c>
    </row>
    <row r="33" spans="1:7" x14ac:dyDescent="0.35">
      <c r="A33" s="141">
        <v>30</v>
      </c>
      <c r="B33" s="157" t="s">
        <v>644</v>
      </c>
      <c r="C33" s="162" t="s">
        <v>546</v>
      </c>
      <c r="D33" s="151">
        <v>5</v>
      </c>
      <c r="E33" s="151">
        <v>3</v>
      </c>
      <c r="F33" s="151">
        <v>5</v>
      </c>
      <c r="G33" s="151" t="s">
        <v>574</v>
      </c>
    </row>
    <row r="34" spans="1:7" x14ac:dyDescent="0.35">
      <c r="A34" s="141">
        <v>31</v>
      </c>
      <c r="B34" s="157" t="s">
        <v>645</v>
      </c>
      <c r="C34" s="162" t="s">
        <v>546</v>
      </c>
      <c r="D34" s="151"/>
      <c r="E34" s="151"/>
      <c r="F34" s="151">
        <v>5</v>
      </c>
      <c r="G34" s="151" t="s">
        <v>575</v>
      </c>
    </row>
    <row r="35" spans="1:7" x14ac:dyDescent="0.35">
      <c r="A35" s="141">
        <v>32</v>
      </c>
      <c r="B35" s="157" t="s">
        <v>646</v>
      </c>
      <c r="C35" s="162" t="s">
        <v>546</v>
      </c>
      <c r="D35" s="151"/>
      <c r="E35" s="151"/>
      <c r="F35" s="151">
        <v>5</v>
      </c>
      <c r="G35" s="151" t="s">
        <v>576</v>
      </c>
    </row>
    <row r="36" spans="1:7" x14ac:dyDescent="0.35">
      <c r="A36" s="140">
        <v>34</v>
      </c>
      <c r="B36" s="157" t="s">
        <v>647</v>
      </c>
      <c r="C36" s="162" t="s">
        <v>546</v>
      </c>
      <c r="D36" s="151"/>
      <c r="E36" s="151"/>
      <c r="F36" s="151">
        <v>5</v>
      </c>
      <c r="G36" s="151" t="s">
        <v>577</v>
      </c>
    </row>
    <row r="37" spans="1:7" x14ac:dyDescent="0.35">
      <c r="A37" s="140"/>
      <c r="B37" s="241" t="s">
        <v>648</v>
      </c>
      <c r="C37" s="245" t="s">
        <v>546</v>
      </c>
      <c r="D37" s="244"/>
      <c r="E37" s="244"/>
      <c r="F37" s="151">
        <v>2</v>
      </c>
      <c r="G37" s="151" t="s">
        <v>841</v>
      </c>
    </row>
    <row r="38" spans="1:7" x14ac:dyDescent="0.35">
      <c r="A38" s="141">
        <v>35</v>
      </c>
      <c r="B38" s="241"/>
      <c r="C38" s="245"/>
      <c r="D38" s="244"/>
      <c r="E38" s="244"/>
      <c r="F38" s="151">
        <v>5</v>
      </c>
      <c r="G38" s="151" t="s">
        <v>578</v>
      </c>
    </row>
    <row r="39" spans="1:7" x14ac:dyDescent="0.35">
      <c r="A39" s="140">
        <v>36</v>
      </c>
      <c r="B39" s="157" t="s">
        <v>649</v>
      </c>
      <c r="C39" s="162" t="s">
        <v>546</v>
      </c>
      <c r="D39" s="151"/>
      <c r="E39" s="151"/>
      <c r="F39" s="151">
        <v>5</v>
      </c>
      <c r="G39" s="151" t="s">
        <v>579</v>
      </c>
    </row>
    <row r="40" spans="1:7" x14ac:dyDescent="0.35">
      <c r="A40" s="140">
        <v>38</v>
      </c>
      <c r="B40" s="157" t="s">
        <v>650</v>
      </c>
      <c r="C40" s="162" t="s">
        <v>546</v>
      </c>
      <c r="D40" s="151"/>
      <c r="E40" s="151"/>
      <c r="F40" s="151">
        <v>5</v>
      </c>
      <c r="G40" s="151" t="s">
        <v>580</v>
      </c>
    </row>
    <row r="41" spans="1:7" x14ac:dyDescent="0.35">
      <c r="A41" s="141">
        <v>39</v>
      </c>
      <c r="B41" s="157" t="s">
        <v>651</v>
      </c>
      <c r="C41" s="162" t="s">
        <v>546</v>
      </c>
      <c r="D41" s="151"/>
      <c r="E41" s="151"/>
      <c r="F41" s="151">
        <v>5</v>
      </c>
      <c r="G41" s="151" t="s">
        <v>581</v>
      </c>
    </row>
    <row r="42" spans="1:7" x14ac:dyDescent="0.35">
      <c r="A42" s="140">
        <v>40</v>
      </c>
      <c r="B42" s="157" t="s">
        <v>652</v>
      </c>
      <c r="C42" s="162" t="s">
        <v>546</v>
      </c>
      <c r="D42" s="151"/>
      <c r="E42" s="151"/>
      <c r="F42" s="151">
        <v>5</v>
      </c>
      <c r="G42" s="151" t="s">
        <v>582</v>
      </c>
    </row>
    <row r="43" spans="1:7" x14ac:dyDescent="0.35">
      <c r="A43" s="141">
        <v>41</v>
      </c>
      <c r="B43" s="157" t="s">
        <v>653</v>
      </c>
      <c r="C43" s="162" t="s">
        <v>546</v>
      </c>
      <c r="D43" s="151"/>
      <c r="E43" s="151"/>
      <c r="F43" s="151">
        <v>5</v>
      </c>
      <c r="G43" s="151" t="s">
        <v>583</v>
      </c>
    </row>
    <row r="44" spans="1:7" x14ac:dyDescent="0.35">
      <c r="A44" s="140">
        <v>42</v>
      </c>
      <c r="B44" s="157" t="s">
        <v>654</v>
      </c>
      <c r="C44" s="162" t="s">
        <v>546</v>
      </c>
      <c r="D44" s="151"/>
      <c r="E44" s="151"/>
      <c r="F44" s="151">
        <v>5</v>
      </c>
      <c r="G44" s="151" t="s">
        <v>584</v>
      </c>
    </row>
    <row r="45" spans="1:7" x14ac:dyDescent="0.35">
      <c r="A45" s="141">
        <v>43</v>
      </c>
      <c r="B45" s="157" t="s">
        <v>655</v>
      </c>
      <c r="C45" s="162" t="s">
        <v>546</v>
      </c>
      <c r="D45" s="151"/>
      <c r="E45" s="151"/>
      <c r="F45" s="151">
        <v>5</v>
      </c>
      <c r="G45" s="151" t="s">
        <v>585</v>
      </c>
    </row>
    <row r="46" spans="1:7" x14ac:dyDescent="0.35">
      <c r="A46" s="140">
        <v>46</v>
      </c>
      <c r="B46" s="157" t="s">
        <v>656</v>
      </c>
      <c r="C46" s="162" t="s">
        <v>546</v>
      </c>
      <c r="D46" s="151"/>
      <c r="E46" s="151"/>
      <c r="F46" s="151">
        <v>5</v>
      </c>
      <c r="G46" s="151" t="s">
        <v>586</v>
      </c>
    </row>
    <row r="47" spans="1:7" x14ac:dyDescent="0.35">
      <c r="A47" s="141">
        <v>47</v>
      </c>
      <c r="B47" s="157" t="s">
        <v>657</v>
      </c>
      <c r="C47" s="162" t="s">
        <v>546</v>
      </c>
      <c r="D47" s="151"/>
      <c r="E47" s="151"/>
      <c r="F47" s="151">
        <v>5</v>
      </c>
      <c r="G47" s="151" t="s">
        <v>587</v>
      </c>
    </row>
    <row r="48" spans="1:7" x14ac:dyDescent="0.35">
      <c r="A48" s="140">
        <v>48</v>
      </c>
      <c r="B48" s="157" t="s">
        <v>658</v>
      </c>
      <c r="C48" s="162" t="s">
        <v>546</v>
      </c>
      <c r="D48" s="151"/>
      <c r="E48" s="151"/>
      <c r="F48" s="151">
        <v>5</v>
      </c>
      <c r="G48" s="151" t="s">
        <v>588</v>
      </c>
    </row>
    <row r="49" spans="1:7" x14ac:dyDescent="0.35">
      <c r="A49" s="141">
        <v>49</v>
      </c>
      <c r="B49" s="157" t="s">
        <v>659</v>
      </c>
      <c r="C49" s="162" t="s">
        <v>546</v>
      </c>
      <c r="D49" s="151"/>
      <c r="E49" s="151"/>
      <c r="F49" s="151">
        <v>5</v>
      </c>
      <c r="G49" s="151" t="s">
        <v>589</v>
      </c>
    </row>
    <row r="50" spans="1:7" x14ac:dyDescent="0.35">
      <c r="A50" s="1">
        <v>33</v>
      </c>
      <c r="B50" s="157" t="s">
        <v>660</v>
      </c>
      <c r="C50" s="162" t="s">
        <v>546</v>
      </c>
      <c r="D50" s="151"/>
      <c r="E50" s="151"/>
      <c r="F50" s="151">
        <v>5</v>
      </c>
      <c r="G50" s="151" t="s">
        <v>590</v>
      </c>
    </row>
    <row r="51" spans="1:7" x14ac:dyDescent="0.35">
      <c r="A51" s="141">
        <v>57</v>
      </c>
      <c r="B51" s="157" t="s">
        <v>661</v>
      </c>
      <c r="C51" s="162" t="s">
        <v>546</v>
      </c>
      <c r="D51" s="151"/>
      <c r="E51" s="151"/>
      <c r="F51" s="151">
        <v>5</v>
      </c>
      <c r="G51" s="151" t="s">
        <v>591</v>
      </c>
    </row>
    <row r="52" spans="1:7" x14ac:dyDescent="0.35">
      <c r="A52" s="140">
        <v>58</v>
      </c>
      <c r="B52" s="157" t="s">
        <v>662</v>
      </c>
      <c r="C52" s="162" t="s">
        <v>546</v>
      </c>
      <c r="D52" s="151"/>
      <c r="E52" s="151"/>
      <c r="F52" s="151">
        <v>5</v>
      </c>
      <c r="G52" s="151" t="s">
        <v>592</v>
      </c>
    </row>
    <row r="53" spans="1:7" x14ac:dyDescent="0.35">
      <c r="A53" s="141">
        <v>59</v>
      </c>
      <c r="B53" s="157" t="s">
        <v>663</v>
      </c>
      <c r="C53" s="162" t="s">
        <v>546</v>
      </c>
      <c r="D53" s="151"/>
      <c r="E53" s="151"/>
      <c r="F53" s="151">
        <v>5</v>
      </c>
      <c r="G53" s="151" t="s">
        <v>593</v>
      </c>
    </row>
    <row r="54" spans="1:7" x14ac:dyDescent="0.35">
      <c r="A54" s="140">
        <v>60</v>
      </c>
      <c r="B54" s="157" t="s">
        <v>664</v>
      </c>
      <c r="C54" s="162" t="s">
        <v>546</v>
      </c>
      <c r="D54" s="151"/>
      <c r="E54" s="151"/>
      <c r="F54" s="151">
        <v>5</v>
      </c>
      <c r="G54" s="151" t="s">
        <v>594</v>
      </c>
    </row>
    <row r="55" spans="1:7" x14ac:dyDescent="0.35">
      <c r="A55" s="141">
        <v>61</v>
      </c>
      <c r="B55" s="157" t="s">
        <v>665</v>
      </c>
      <c r="C55" s="162" t="s">
        <v>546</v>
      </c>
      <c r="D55" s="151"/>
      <c r="E55" s="151"/>
      <c r="F55" s="151">
        <v>5</v>
      </c>
      <c r="G55" s="151" t="s">
        <v>595</v>
      </c>
    </row>
    <row r="56" spans="1:7" x14ac:dyDescent="0.35">
      <c r="A56" s="141">
        <v>63</v>
      </c>
      <c r="B56" s="157" t="s">
        <v>666</v>
      </c>
      <c r="C56" s="162" t="s">
        <v>546</v>
      </c>
      <c r="D56" s="151"/>
      <c r="E56" s="151"/>
      <c r="F56" s="151">
        <v>5</v>
      </c>
      <c r="G56" s="151" t="s">
        <v>596</v>
      </c>
    </row>
    <row r="57" spans="1:7" x14ac:dyDescent="0.35">
      <c r="A57" s="140">
        <v>64</v>
      </c>
      <c r="B57" s="157" t="s">
        <v>667</v>
      </c>
      <c r="C57" s="162" t="s">
        <v>546</v>
      </c>
      <c r="D57" s="151"/>
      <c r="E57" s="151"/>
      <c r="F57" s="151">
        <v>5</v>
      </c>
      <c r="G57" s="151" t="s">
        <v>597</v>
      </c>
    </row>
    <row r="58" spans="1:7" ht="15" thickBot="1" x14ac:dyDescent="0.4">
      <c r="A58" s="141">
        <v>65</v>
      </c>
      <c r="B58" s="159" t="s">
        <v>668</v>
      </c>
      <c r="C58" s="149" t="s">
        <v>546</v>
      </c>
      <c r="D58" s="154"/>
      <c r="E58" s="154"/>
      <c r="F58" s="154">
        <v>5</v>
      </c>
      <c r="G58" s="154" t="s">
        <v>571</v>
      </c>
    </row>
    <row r="59" spans="1:7" x14ac:dyDescent="0.35">
      <c r="A59" s="141"/>
      <c r="B59" s="254" t="s">
        <v>669</v>
      </c>
      <c r="C59" s="256" t="s">
        <v>540</v>
      </c>
      <c r="D59" s="258">
        <v>5</v>
      </c>
      <c r="E59" s="258">
        <v>4</v>
      </c>
      <c r="F59" s="175">
        <v>2</v>
      </c>
      <c r="G59" s="175" t="s">
        <v>840</v>
      </c>
    </row>
    <row r="60" spans="1:7" x14ac:dyDescent="0.35">
      <c r="A60" s="141"/>
      <c r="B60" s="246"/>
      <c r="C60" s="247"/>
      <c r="D60" s="248"/>
      <c r="E60" s="248"/>
      <c r="F60" s="180">
        <v>4</v>
      </c>
      <c r="G60" s="180" t="s">
        <v>554</v>
      </c>
    </row>
    <row r="61" spans="1:7" ht="15" thickBot="1" x14ac:dyDescent="0.4">
      <c r="A61" s="140">
        <v>66</v>
      </c>
      <c r="B61" s="255"/>
      <c r="C61" s="257"/>
      <c r="D61" s="259"/>
      <c r="E61" s="259"/>
      <c r="F61" s="173">
        <v>5</v>
      </c>
      <c r="G61" s="173" t="s">
        <v>549</v>
      </c>
    </row>
    <row r="62" spans="1:7" x14ac:dyDescent="0.35">
      <c r="A62" s="140"/>
      <c r="B62" s="230" t="s">
        <v>670</v>
      </c>
      <c r="C62" s="232" t="s">
        <v>539</v>
      </c>
      <c r="D62" s="224"/>
      <c r="E62" s="224"/>
      <c r="F62" s="153">
        <v>2</v>
      </c>
      <c r="G62" s="153" t="s">
        <v>839</v>
      </c>
    </row>
    <row r="63" spans="1:7" x14ac:dyDescent="0.35">
      <c r="A63" s="141">
        <v>67</v>
      </c>
      <c r="B63" s="241"/>
      <c r="C63" s="243"/>
      <c r="D63" s="244"/>
      <c r="E63" s="244"/>
      <c r="F63" s="151">
        <v>6</v>
      </c>
      <c r="G63" s="151" t="s">
        <v>551</v>
      </c>
    </row>
    <row r="64" spans="1:7" x14ac:dyDescent="0.35">
      <c r="A64" s="140">
        <v>68</v>
      </c>
      <c r="B64" s="157" t="s">
        <v>671</v>
      </c>
      <c r="C64" s="142" t="s">
        <v>539</v>
      </c>
      <c r="D64" s="151"/>
      <c r="E64" s="151"/>
      <c r="F64" s="151">
        <v>6</v>
      </c>
      <c r="G64" s="151" t="s">
        <v>552</v>
      </c>
    </row>
    <row r="65" spans="1:7" x14ac:dyDescent="0.35">
      <c r="A65" s="141">
        <v>69</v>
      </c>
      <c r="B65" s="157" t="s">
        <v>672</v>
      </c>
      <c r="C65" s="142" t="s">
        <v>539</v>
      </c>
      <c r="D65" s="151"/>
      <c r="E65" s="151"/>
      <c r="F65" s="151">
        <v>6</v>
      </c>
      <c r="G65" s="151" t="s">
        <v>553</v>
      </c>
    </row>
    <row r="66" spans="1:7" x14ac:dyDescent="0.35">
      <c r="A66" s="141"/>
      <c r="B66" s="229" t="s">
        <v>673</v>
      </c>
      <c r="C66" s="231" t="s">
        <v>539</v>
      </c>
      <c r="D66" s="223"/>
      <c r="E66" s="223"/>
      <c r="F66" s="151">
        <v>4</v>
      </c>
      <c r="G66" s="151" t="s">
        <v>556</v>
      </c>
    </row>
    <row r="67" spans="1:7" x14ac:dyDescent="0.35">
      <c r="A67" s="140">
        <v>70</v>
      </c>
      <c r="B67" s="230"/>
      <c r="C67" s="232"/>
      <c r="D67" s="224"/>
      <c r="E67" s="224"/>
      <c r="F67" s="151">
        <v>6</v>
      </c>
      <c r="G67" s="151" t="s">
        <v>554</v>
      </c>
    </row>
    <row r="68" spans="1:7" x14ac:dyDescent="0.35">
      <c r="A68" s="140">
        <v>72</v>
      </c>
      <c r="B68" s="157" t="s">
        <v>674</v>
      </c>
      <c r="C68" s="142" t="s">
        <v>539</v>
      </c>
      <c r="D68" s="151"/>
      <c r="E68" s="151"/>
      <c r="F68" s="151">
        <v>6</v>
      </c>
      <c r="G68" s="151" t="s">
        <v>555</v>
      </c>
    </row>
    <row r="69" spans="1:7" x14ac:dyDescent="0.35">
      <c r="A69" s="1">
        <v>73</v>
      </c>
      <c r="B69" s="157" t="s">
        <v>675</v>
      </c>
      <c r="C69" s="142" t="s">
        <v>539</v>
      </c>
      <c r="D69" s="151"/>
      <c r="E69" s="151"/>
      <c r="F69" s="151">
        <v>6</v>
      </c>
      <c r="G69" s="151" t="s">
        <v>556</v>
      </c>
    </row>
    <row r="70" spans="1:7" x14ac:dyDescent="0.35">
      <c r="A70" s="138">
        <v>74</v>
      </c>
      <c r="B70" s="157" t="s">
        <v>676</v>
      </c>
      <c r="C70" s="142" t="s">
        <v>539</v>
      </c>
      <c r="D70" s="151"/>
      <c r="E70" s="151"/>
      <c r="F70" s="151">
        <v>6</v>
      </c>
      <c r="G70" s="151" t="s">
        <v>557</v>
      </c>
    </row>
    <row r="71" spans="1:7" x14ac:dyDescent="0.35">
      <c r="A71" s="13">
        <v>75</v>
      </c>
      <c r="B71" s="157" t="s">
        <v>677</v>
      </c>
      <c r="C71" s="142" t="s">
        <v>539</v>
      </c>
      <c r="D71" s="151"/>
      <c r="E71" s="151"/>
      <c r="F71" s="151">
        <v>6</v>
      </c>
      <c r="G71" s="151" t="s">
        <v>560</v>
      </c>
    </row>
    <row r="72" spans="1:7" x14ac:dyDescent="0.35">
      <c r="A72">
        <v>77</v>
      </c>
      <c r="B72" s="157" t="s">
        <v>678</v>
      </c>
      <c r="C72" s="142" t="s">
        <v>539</v>
      </c>
      <c r="D72" s="151"/>
      <c r="E72" s="151"/>
      <c r="F72" s="151">
        <v>6</v>
      </c>
      <c r="G72" s="151" t="s">
        <v>562</v>
      </c>
    </row>
    <row r="73" spans="1:7" x14ac:dyDescent="0.35">
      <c r="A73">
        <v>79</v>
      </c>
      <c r="B73" s="157" t="s">
        <v>679</v>
      </c>
      <c r="C73" s="142" t="s">
        <v>539</v>
      </c>
      <c r="D73" s="151"/>
      <c r="E73" s="151"/>
      <c r="F73" s="151">
        <v>6</v>
      </c>
      <c r="G73" s="151" t="s">
        <v>561</v>
      </c>
    </row>
    <row r="74" spans="1:7" x14ac:dyDescent="0.35">
      <c r="A74">
        <v>80</v>
      </c>
      <c r="B74" s="157" t="s">
        <v>680</v>
      </c>
      <c r="C74" s="142" t="s">
        <v>539</v>
      </c>
      <c r="D74" s="151"/>
      <c r="E74" s="151"/>
      <c r="F74" s="151">
        <v>6</v>
      </c>
      <c r="G74" s="151" t="s">
        <v>559</v>
      </c>
    </row>
    <row r="75" spans="1:7" x14ac:dyDescent="0.35">
      <c r="A75">
        <v>81</v>
      </c>
      <c r="B75" s="157" t="s">
        <v>681</v>
      </c>
      <c r="C75" s="142" t="s">
        <v>539</v>
      </c>
      <c r="D75" s="151">
        <v>5</v>
      </c>
      <c r="E75" s="151">
        <v>5</v>
      </c>
      <c r="F75" s="151">
        <v>6</v>
      </c>
      <c r="G75" s="151" t="s">
        <v>558</v>
      </c>
    </row>
    <row r="76" spans="1:7" x14ac:dyDescent="0.35">
      <c r="A76">
        <v>84</v>
      </c>
      <c r="B76" s="157" t="s">
        <v>682</v>
      </c>
      <c r="C76" s="142" t="s">
        <v>539</v>
      </c>
      <c r="D76" s="151"/>
      <c r="E76" s="151"/>
      <c r="F76" s="151">
        <v>6</v>
      </c>
      <c r="G76" s="151" t="s">
        <v>563</v>
      </c>
    </row>
    <row r="77" spans="1:7" x14ac:dyDescent="0.35">
      <c r="A77">
        <v>85</v>
      </c>
      <c r="B77" s="157" t="s">
        <v>683</v>
      </c>
      <c r="C77" s="142" t="s">
        <v>539</v>
      </c>
      <c r="D77" s="151"/>
      <c r="E77" s="151"/>
      <c r="F77" s="151">
        <v>6</v>
      </c>
      <c r="G77" s="151" t="s">
        <v>564</v>
      </c>
    </row>
    <row r="78" spans="1:7" x14ac:dyDescent="0.35">
      <c r="A78">
        <v>86</v>
      </c>
      <c r="B78" s="157" t="s">
        <v>684</v>
      </c>
      <c r="C78" s="142" t="s">
        <v>539</v>
      </c>
      <c r="D78" s="151"/>
      <c r="E78" s="151"/>
      <c r="F78" s="151">
        <v>6</v>
      </c>
      <c r="G78" s="151" t="s">
        <v>570</v>
      </c>
    </row>
    <row r="79" spans="1:7" x14ac:dyDescent="0.35">
      <c r="A79">
        <v>87</v>
      </c>
      <c r="B79" s="157" t="s">
        <v>685</v>
      </c>
      <c r="C79" s="142" t="s">
        <v>539</v>
      </c>
      <c r="D79" s="151"/>
      <c r="E79" s="151"/>
      <c r="F79" s="151">
        <v>6</v>
      </c>
      <c r="G79" s="151" t="s">
        <v>565</v>
      </c>
    </row>
    <row r="80" spans="1:7" x14ac:dyDescent="0.35">
      <c r="B80" s="157" t="s">
        <v>686</v>
      </c>
      <c r="C80" s="142" t="s">
        <v>539</v>
      </c>
      <c r="D80" s="151"/>
      <c r="E80" s="151"/>
      <c r="F80" s="151">
        <v>6</v>
      </c>
      <c r="G80" s="151" t="s">
        <v>566</v>
      </c>
    </row>
    <row r="81" spans="1:9" x14ac:dyDescent="0.35">
      <c r="B81" s="157" t="s">
        <v>687</v>
      </c>
      <c r="C81" s="142" t="s">
        <v>539</v>
      </c>
      <c r="D81" s="151"/>
      <c r="E81" s="151"/>
      <c r="F81" s="151">
        <v>6</v>
      </c>
      <c r="G81" s="151" t="s">
        <v>567</v>
      </c>
    </row>
    <row r="82" spans="1:9" x14ac:dyDescent="0.35">
      <c r="B82" s="157" t="s">
        <v>688</v>
      </c>
      <c r="C82" s="142" t="s">
        <v>539</v>
      </c>
      <c r="D82" s="151"/>
      <c r="E82" s="151"/>
      <c r="F82" s="151">
        <v>6</v>
      </c>
      <c r="G82" s="151" t="s">
        <v>568</v>
      </c>
    </row>
    <row r="83" spans="1:9" x14ac:dyDescent="0.35">
      <c r="B83" s="157" t="s">
        <v>689</v>
      </c>
      <c r="C83" s="142" t="s">
        <v>539</v>
      </c>
      <c r="D83" s="151"/>
      <c r="E83" s="151"/>
      <c r="F83" s="151">
        <v>6</v>
      </c>
      <c r="G83" s="151" t="s">
        <v>569</v>
      </c>
    </row>
    <row r="84" spans="1:9" x14ac:dyDescent="0.35">
      <c r="B84" s="157" t="s">
        <v>690</v>
      </c>
      <c r="C84" s="142" t="s">
        <v>539</v>
      </c>
      <c r="D84" s="151"/>
      <c r="E84" s="151"/>
      <c r="F84" s="151">
        <v>6</v>
      </c>
      <c r="G84" s="151" t="s">
        <v>572</v>
      </c>
    </row>
    <row r="85" spans="1:9" ht="15" thickBot="1" x14ac:dyDescent="0.4">
      <c r="B85" s="159" t="s">
        <v>691</v>
      </c>
      <c r="C85" s="143" t="s">
        <v>539</v>
      </c>
      <c r="D85" s="154"/>
      <c r="E85" s="154"/>
      <c r="F85" s="154">
        <v>6</v>
      </c>
      <c r="G85" s="154" t="s">
        <v>573</v>
      </c>
    </row>
    <row r="86" spans="1:9" x14ac:dyDescent="0.35">
      <c r="B86" s="254" t="s">
        <v>692</v>
      </c>
      <c r="C86" s="260" t="s">
        <v>543</v>
      </c>
      <c r="D86" s="265"/>
      <c r="E86" s="265"/>
      <c r="F86" s="175">
        <v>2</v>
      </c>
      <c r="G86" s="175" t="s">
        <v>838</v>
      </c>
    </row>
    <row r="87" spans="1:9" x14ac:dyDescent="0.35">
      <c r="B87" s="251"/>
      <c r="C87" s="261"/>
      <c r="D87" s="236"/>
      <c r="E87" s="236"/>
      <c r="F87" s="170">
        <v>6</v>
      </c>
      <c r="G87" s="170" t="s">
        <v>574</v>
      </c>
    </row>
    <row r="88" spans="1:9" x14ac:dyDescent="0.35">
      <c r="A88">
        <v>88</v>
      </c>
      <c r="B88" s="168" t="s">
        <v>693</v>
      </c>
      <c r="C88" s="176" t="s">
        <v>543</v>
      </c>
      <c r="D88" s="170"/>
      <c r="E88" s="170"/>
      <c r="F88" s="170">
        <v>6</v>
      </c>
      <c r="G88" s="170" t="s">
        <v>575</v>
      </c>
    </row>
    <row r="89" spans="1:9" x14ac:dyDescent="0.35">
      <c r="A89">
        <v>89</v>
      </c>
      <c r="B89" s="168" t="s">
        <v>694</v>
      </c>
      <c r="C89" s="176" t="s">
        <v>543</v>
      </c>
      <c r="D89" s="170"/>
      <c r="E89" s="170"/>
      <c r="F89" s="170">
        <v>6</v>
      </c>
      <c r="G89" s="170" t="s">
        <v>576</v>
      </c>
    </row>
    <row r="90" spans="1:9" x14ac:dyDescent="0.35">
      <c r="B90" s="225" t="s">
        <v>695</v>
      </c>
      <c r="C90" s="227" t="s">
        <v>543</v>
      </c>
      <c r="D90" s="235"/>
      <c r="E90" s="235"/>
      <c r="F90" s="170">
        <v>4</v>
      </c>
      <c r="G90" s="170" t="s">
        <v>557</v>
      </c>
    </row>
    <row r="91" spans="1:9" x14ac:dyDescent="0.35">
      <c r="A91">
        <v>90</v>
      </c>
      <c r="B91" s="226"/>
      <c r="C91" s="228"/>
      <c r="D91" s="236"/>
      <c r="E91" s="236"/>
      <c r="F91" s="170">
        <v>6</v>
      </c>
      <c r="G91" s="170" t="s">
        <v>577</v>
      </c>
    </row>
    <row r="92" spans="1:9" x14ac:dyDescent="0.35">
      <c r="A92">
        <v>91</v>
      </c>
      <c r="B92" s="168" t="s">
        <v>696</v>
      </c>
      <c r="C92" s="176" t="s">
        <v>543</v>
      </c>
      <c r="D92" s="170"/>
      <c r="E92" s="170"/>
      <c r="F92" s="170">
        <v>6</v>
      </c>
      <c r="G92" s="170" t="s">
        <v>578</v>
      </c>
    </row>
    <row r="93" spans="1:9" ht="15" thickBot="1" x14ac:dyDescent="0.4">
      <c r="A93">
        <v>93</v>
      </c>
      <c r="B93" s="171" t="s">
        <v>697</v>
      </c>
      <c r="C93" s="177" t="s">
        <v>543</v>
      </c>
      <c r="D93" s="173">
        <v>5</v>
      </c>
      <c r="E93" s="173">
        <v>6</v>
      </c>
      <c r="F93" s="173">
        <v>6</v>
      </c>
      <c r="G93" s="173" t="s">
        <v>579</v>
      </c>
    </row>
    <row r="94" spans="1:9" x14ac:dyDescent="0.35">
      <c r="A94">
        <v>94</v>
      </c>
      <c r="B94" s="164" t="s">
        <v>698</v>
      </c>
      <c r="C94" s="144" t="s">
        <v>534</v>
      </c>
      <c r="D94" s="160"/>
      <c r="E94" s="160"/>
      <c r="F94" s="160">
        <v>6</v>
      </c>
      <c r="G94" s="160" t="s">
        <v>580</v>
      </c>
      <c r="I94" s="161"/>
    </row>
    <row r="95" spans="1:9" x14ac:dyDescent="0.35">
      <c r="A95">
        <v>95</v>
      </c>
      <c r="B95" s="157" t="s">
        <v>699</v>
      </c>
      <c r="C95" s="142" t="s">
        <v>534</v>
      </c>
      <c r="D95" s="151"/>
      <c r="E95" s="151"/>
      <c r="F95" s="151">
        <v>6</v>
      </c>
      <c r="G95" s="151" t="s">
        <v>581</v>
      </c>
      <c r="I95" s="161"/>
    </row>
    <row r="96" spans="1:9" x14ac:dyDescent="0.35">
      <c r="A96">
        <v>96</v>
      </c>
      <c r="B96" s="157" t="s">
        <v>700</v>
      </c>
      <c r="C96" s="142" t="s">
        <v>534</v>
      </c>
      <c r="D96" s="151">
        <v>6</v>
      </c>
      <c r="E96" s="151">
        <v>1</v>
      </c>
      <c r="F96" s="151">
        <v>6</v>
      </c>
      <c r="G96" s="151" t="s">
        <v>582</v>
      </c>
    </row>
    <row r="97" spans="1:7" x14ac:dyDescent="0.35">
      <c r="B97" s="157" t="s">
        <v>701</v>
      </c>
      <c r="C97" s="142" t="s">
        <v>534</v>
      </c>
      <c r="D97" s="151"/>
      <c r="E97" s="151"/>
      <c r="F97" s="151">
        <v>6</v>
      </c>
      <c r="G97" s="151" t="s">
        <v>583</v>
      </c>
    </row>
    <row r="98" spans="1:7" x14ac:dyDescent="0.35">
      <c r="B98" s="157" t="s">
        <v>702</v>
      </c>
      <c r="C98" s="142" t="s">
        <v>534</v>
      </c>
      <c r="D98" s="151"/>
      <c r="E98" s="151"/>
      <c r="F98" s="151">
        <v>6</v>
      </c>
      <c r="G98" s="151" t="s">
        <v>584</v>
      </c>
    </row>
    <row r="99" spans="1:7" s="14" customFormat="1" x14ac:dyDescent="0.35">
      <c r="A99" s="139"/>
      <c r="B99" s="157" t="s">
        <v>703</v>
      </c>
      <c r="C99" s="142" t="s">
        <v>534</v>
      </c>
      <c r="D99" s="151"/>
      <c r="E99" s="151"/>
      <c r="F99" s="151">
        <v>6</v>
      </c>
      <c r="G99" s="151" t="s">
        <v>585</v>
      </c>
    </row>
    <row r="100" spans="1:7" s="14" customFormat="1" x14ac:dyDescent="0.35">
      <c r="A100" s="139"/>
      <c r="B100" s="241" t="s">
        <v>704</v>
      </c>
      <c r="C100" s="243" t="s">
        <v>534</v>
      </c>
      <c r="D100" s="223"/>
      <c r="E100" s="223"/>
      <c r="F100" s="151">
        <v>3</v>
      </c>
      <c r="G100" s="151" t="s">
        <v>843</v>
      </c>
    </row>
    <row r="101" spans="1:7" s="14" customFormat="1" x14ac:dyDescent="0.35">
      <c r="A101" s="139"/>
      <c r="B101" s="241"/>
      <c r="C101" s="243"/>
      <c r="D101" s="224"/>
      <c r="E101" s="224"/>
      <c r="F101" s="151">
        <v>6</v>
      </c>
      <c r="G101" s="151" t="s">
        <v>586</v>
      </c>
    </row>
    <row r="102" spans="1:7" s="14" customFormat="1" x14ac:dyDescent="0.35">
      <c r="A102"/>
      <c r="B102" s="157" t="s">
        <v>705</v>
      </c>
      <c r="C102" s="142" t="s">
        <v>534</v>
      </c>
      <c r="D102" s="151"/>
      <c r="E102" s="151"/>
      <c r="F102" s="151">
        <v>6</v>
      </c>
      <c r="G102" s="151" t="s">
        <v>587</v>
      </c>
    </row>
    <row r="103" spans="1:7" s="14" customFormat="1" x14ac:dyDescent="0.35">
      <c r="A103"/>
      <c r="B103" s="157" t="s">
        <v>706</v>
      </c>
      <c r="C103" s="142" t="s">
        <v>534</v>
      </c>
      <c r="D103" s="151"/>
      <c r="E103" s="151"/>
      <c r="F103" s="151">
        <v>6</v>
      </c>
      <c r="G103" s="151" t="s">
        <v>588</v>
      </c>
    </row>
    <row r="104" spans="1:7" x14ac:dyDescent="0.35">
      <c r="B104" s="157" t="s">
        <v>707</v>
      </c>
      <c r="C104" s="142" t="s">
        <v>534</v>
      </c>
      <c r="D104" s="151"/>
      <c r="E104" s="151"/>
      <c r="F104" s="151">
        <v>6</v>
      </c>
      <c r="G104" s="151" t="s">
        <v>589</v>
      </c>
    </row>
    <row r="105" spans="1:7" x14ac:dyDescent="0.35">
      <c r="B105" s="157" t="s">
        <v>708</v>
      </c>
      <c r="C105" s="142" t="s">
        <v>534</v>
      </c>
      <c r="D105" s="151"/>
      <c r="E105" s="151"/>
      <c r="F105" s="151">
        <v>6</v>
      </c>
      <c r="G105" s="151" t="s">
        <v>590</v>
      </c>
    </row>
    <row r="106" spans="1:7" x14ac:dyDescent="0.35">
      <c r="B106" s="157" t="s">
        <v>709</v>
      </c>
      <c r="C106" s="142" t="s">
        <v>534</v>
      </c>
      <c r="D106" s="151"/>
      <c r="E106" s="151"/>
      <c r="F106" s="151">
        <v>6</v>
      </c>
      <c r="G106" s="151" t="s">
        <v>591</v>
      </c>
    </row>
    <row r="107" spans="1:7" x14ac:dyDescent="0.35">
      <c r="B107" s="157" t="s">
        <v>710</v>
      </c>
      <c r="C107" s="142" t="s">
        <v>534</v>
      </c>
      <c r="D107" s="151"/>
      <c r="E107" s="151"/>
      <c r="F107" s="151">
        <v>6</v>
      </c>
      <c r="G107" s="151" t="s">
        <v>592</v>
      </c>
    </row>
    <row r="108" spans="1:7" x14ac:dyDescent="0.35">
      <c r="B108" s="229" t="s">
        <v>711</v>
      </c>
      <c r="C108" s="231" t="s">
        <v>534</v>
      </c>
      <c r="D108" s="223"/>
      <c r="E108" s="223"/>
      <c r="F108" s="179">
        <v>4</v>
      </c>
      <c r="G108" s="179" t="s">
        <v>560</v>
      </c>
    </row>
    <row r="109" spans="1:7" ht="15" thickBot="1" x14ac:dyDescent="0.4">
      <c r="B109" s="263"/>
      <c r="C109" s="262"/>
      <c r="D109" s="264"/>
      <c r="E109" s="264"/>
      <c r="F109" s="154">
        <v>6</v>
      </c>
      <c r="G109" s="154" t="s">
        <v>593</v>
      </c>
    </row>
    <row r="110" spans="1:7" x14ac:dyDescent="0.35">
      <c r="B110" s="178" t="s">
        <v>712</v>
      </c>
      <c r="C110" s="174" t="s">
        <v>533</v>
      </c>
      <c r="D110" s="175"/>
      <c r="E110" s="175"/>
      <c r="F110" s="175">
        <v>7</v>
      </c>
      <c r="G110" s="175" t="s">
        <v>551</v>
      </c>
    </row>
    <row r="111" spans="1:7" x14ac:dyDescent="0.35">
      <c r="B111" s="168" t="s">
        <v>713</v>
      </c>
      <c r="C111" s="169" t="s">
        <v>533</v>
      </c>
      <c r="D111" s="170"/>
      <c r="E111" s="170"/>
      <c r="F111" s="170">
        <v>7</v>
      </c>
      <c r="G111" s="170" t="s">
        <v>552</v>
      </c>
    </row>
    <row r="112" spans="1:7" x14ac:dyDescent="0.35">
      <c r="B112" s="251" t="s">
        <v>714</v>
      </c>
      <c r="C112" s="252" t="s">
        <v>533</v>
      </c>
      <c r="D112" s="253"/>
      <c r="E112" s="253"/>
      <c r="F112" s="170">
        <v>3</v>
      </c>
      <c r="G112" s="170" t="s">
        <v>842</v>
      </c>
    </row>
    <row r="113" spans="2:7" x14ac:dyDescent="0.35">
      <c r="B113" s="251"/>
      <c r="C113" s="252"/>
      <c r="D113" s="253"/>
      <c r="E113" s="253"/>
      <c r="F113" s="170">
        <v>7</v>
      </c>
      <c r="G113" s="170" t="s">
        <v>553</v>
      </c>
    </row>
    <row r="114" spans="2:7" x14ac:dyDescent="0.35">
      <c r="B114" s="168" t="s">
        <v>715</v>
      </c>
      <c r="C114" s="169" t="s">
        <v>533</v>
      </c>
      <c r="D114" s="170"/>
      <c r="E114" s="170"/>
      <c r="F114" s="170">
        <v>7</v>
      </c>
      <c r="G114" s="170" t="s">
        <v>554</v>
      </c>
    </row>
    <row r="115" spans="2:7" x14ac:dyDescent="0.35">
      <c r="B115" s="168" t="s">
        <v>716</v>
      </c>
      <c r="C115" s="169" t="s">
        <v>533</v>
      </c>
      <c r="D115" s="170"/>
      <c r="E115" s="170"/>
      <c r="F115" s="170">
        <v>7</v>
      </c>
      <c r="G115" s="170" t="s">
        <v>555</v>
      </c>
    </row>
    <row r="116" spans="2:7" x14ac:dyDescent="0.35">
      <c r="B116" s="168" t="s">
        <v>717</v>
      </c>
      <c r="C116" s="169" t="s">
        <v>533</v>
      </c>
      <c r="D116" s="170"/>
      <c r="E116" s="170"/>
      <c r="F116" s="170">
        <v>7</v>
      </c>
      <c r="G116" s="170" t="s">
        <v>599</v>
      </c>
    </row>
    <row r="117" spans="2:7" x14ac:dyDescent="0.35">
      <c r="B117" s="168" t="s">
        <v>718</v>
      </c>
      <c r="C117" s="169" t="s">
        <v>533</v>
      </c>
      <c r="D117" s="170"/>
      <c r="E117" s="170"/>
      <c r="F117" s="170">
        <v>7</v>
      </c>
      <c r="G117" s="170" t="s">
        <v>556</v>
      </c>
    </row>
    <row r="118" spans="2:7" x14ac:dyDescent="0.35">
      <c r="B118" s="168" t="s">
        <v>719</v>
      </c>
      <c r="C118" s="169" t="s">
        <v>533</v>
      </c>
      <c r="D118" s="170"/>
      <c r="E118" s="170"/>
      <c r="F118" s="170">
        <v>7</v>
      </c>
      <c r="G118" s="170" t="s">
        <v>557</v>
      </c>
    </row>
    <row r="119" spans="2:7" x14ac:dyDescent="0.35">
      <c r="B119" s="225" t="s">
        <v>720</v>
      </c>
      <c r="C119" s="233" t="s">
        <v>533</v>
      </c>
      <c r="D119" s="235"/>
      <c r="E119" s="235"/>
      <c r="F119" s="170">
        <v>4</v>
      </c>
      <c r="G119" s="170" t="s">
        <v>562</v>
      </c>
    </row>
    <row r="120" spans="2:7" x14ac:dyDescent="0.35">
      <c r="B120" s="226"/>
      <c r="C120" s="234"/>
      <c r="D120" s="236"/>
      <c r="E120" s="236"/>
      <c r="F120" s="170">
        <v>7</v>
      </c>
      <c r="G120" s="170" t="s">
        <v>560</v>
      </c>
    </row>
    <row r="121" spans="2:7" x14ac:dyDescent="0.35">
      <c r="B121" s="168" t="s">
        <v>721</v>
      </c>
      <c r="C121" s="169" t="s">
        <v>533</v>
      </c>
      <c r="D121" s="170"/>
      <c r="E121" s="170"/>
      <c r="F121" s="170">
        <v>7</v>
      </c>
      <c r="G121" s="170" t="s">
        <v>562</v>
      </c>
    </row>
    <row r="122" spans="2:7" x14ac:dyDescent="0.35">
      <c r="B122" s="168" t="s">
        <v>722</v>
      </c>
      <c r="C122" s="169" t="s">
        <v>533</v>
      </c>
      <c r="D122" s="170">
        <v>6</v>
      </c>
      <c r="E122" s="170">
        <v>2</v>
      </c>
      <c r="F122" s="170">
        <v>7</v>
      </c>
      <c r="G122" s="170" t="s">
        <v>561</v>
      </c>
    </row>
    <row r="123" spans="2:7" x14ac:dyDescent="0.35">
      <c r="B123" s="168" t="s">
        <v>723</v>
      </c>
      <c r="C123" s="169" t="s">
        <v>533</v>
      </c>
      <c r="D123" s="170"/>
      <c r="E123" s="170"/>
      <c r="F123" s="170">
        <v>7</v>
      </c>
      <c r="G123" s="170" t="s">
        <v>600</v>
      </c>
    </row>
    <row r="124" spans="2:7" x14ac:dyDescent="0.35">
      <c r="B124" s="168" t="s">
        <v>724</v>
      </c>
      <c r="C124" s="169" t="s">
        <v>533</v>
      </c>
      <c r="D124" s="170"/>
      <c r="E124" s="170"/>
      <c r="F124" s="170">
        <v>7</v>
      </c>
      <c r="G124" s="170" t="s">
        <v>559</v>
      </c>
    </row>
    <row r="125" spans="2:7" ht="15" thickBot="1" x14ac:dyDescent="0.4">
      <c r="B125" s="171" t="s">
        <v>725</v>
      </c>
      <c r="C125" s="172" t="s">
        <v>533</v>
      </c>
      <c r="D125" s="173"/>
      <c r="E125" s="173"/>
      <c r="F125" s="173">
        <v>7</v>
      </c>
      <c r="G125" s="173" t="s">
        <v>558</v>
      </c>
    </row>
    <row r="126" spans="2:7" x14ac:dyDescent="0.35">
      <c r="B126" s="240" t="s">
        <v>726</v>
      </c>
      <c r="C126" s="242" t="s">
        <v>538</v>
      </c>
      <c r="D126" s="267"/>
      <c r="E126" s="267"/>
      <c r="F126" s="160">
        <v>3</v>
      </c>
      <c r="G126" s="160" t="s">
        <v>841</v>
      </c>
    </row>
    <row r="127" spans="2:7" x14ac:dyDescent="0.35">
      <c r="B127" s="241"/>
      <c r="C127" s="243"/>
      <c r="D127" s="224"/>
      <c r="E127" s="224"/>
      <c r="F127" s="151">
        <v>7</v>
      </c>
      <c r="G127" s="151" t="s">
        <v>563</v>
      </c>
    </row>
    <row r="128" spans="2:7" x14ac:dyDescent="0.35">
      <c r="B128" s="157" t="s">
        <v>727</v>
      </c>
      <c r="C128" s="146" t="s">
        <v>538</v>
      </c>
      <c r="D128" s="151"/>
      <c r="E128" s="151"/>
      <c r="F128" s="151">
        <v>7</v>
      </c>
      <c r="G128" s="151" t="s">
        <v>564</v>
      </c>
    </row>
    <row r="129" spans="2:7" x14ac:dyDescent="0.35">
      <c r="B129" s="157" t="s">
        <v>728</v>
      </c>
      <c r="C129" s="146" t="s">
        <v>538</v>
      </c>
      <c r="D129" s="151"/>
      <c r="E129" s="151"/>
      <c r="F129" s="151">
        <v>7</v>
      </c>
      <c r="G129" s="151" t="s">
        <v>570</v>
      </c>
    </row>
    <row r="130" spans="2:7" x14ac:dyDescent="0.35">
      <c r="B130" s="157" t="s">
        <v>729</v>
      </c>
      <c r="C130" s="146" t="s">
        <v>538</v>
      </c>
      <c r="D130" s="151"/>
      <c r="E130" s="151"/>
      <c r="F130" s="151">
        <v>7</v>
      </c>
      <c r="G130" s="151" t="s">
        <v>601</v>
      </c>
    </row>
    <row r="131" spans="2:7" x14ac:dyDescent="0.35">
      <c r="B131" s="157" t="s">
        <v>730</v>
      </c>
      <c r="C131" s="146" t="s">
        <v>538</v>
      </c>
      <c r="D131" s="151"/>
      <c r="E131" s="151"/>
      <c r="F131" s="151">
        <v>7</v>
      </c>
      <c r="G131" s="151" t="s">
        <v>565</v>
      </c>
    </row>
    <row r="132" spans="2:7" x14ac:dyDescent="0.35">
      <c r="B132" s="157" t="s">
        <v>731</v>
      </c>
      <c r="C132" s="146" t="s">
        <v>538</v>
      </c>
      <c r="D132" s="151"/>
      <c r="E132" s="151"/>
      <c r="F132" s="151">
        <v>7</v>
      </c>
      <c r="G132" s="151" t="s">
        <v>566</v>
      </c>
    </row>
    <row r="133" spans="2:7" x14ac:dyDescent="0.35">
      <c r="B133" s="157" t="s">
        <v>732</v>
      </c>
      <c r="C133" s="146" t="s">
        <v>538</v>
      </c>
      <c r="D133" s="151"/>
      <c r="E133" s="151"/>
      <c r="F133" s="151">
        <v>7</v>
      </c>
      <c r="G133" s="151" t="s">
        <v>567</v>
      </c>
    </row>
    <row r="134" spans="2:7" x14ac:dyDescent="0.35">
      <c r="B134" s="157" t="s">
        <v>733</v>
      </c>
      <c r="C134" s="146" t="s">
        <v>538</v>
      </c>
      <c r="D134" s="151"/>
      <c r="E134" s="151"/>
      <c r="F134" s="151">
        <v>7</v>
      </c>
      <c r="G134" s="151" t="s">
        <v>568</v>
      </c>
    </row>
    <row r="135" spans="2:7" x14ac:dyDescent="0.35">
      <c r="B135" s="157" t="s">
        <v>734</v>
      </c>
      <c r="C135" s="146" t="s">
        <v>538</v>
      </c>
      <c r="D135" s="151"/>
      <c r="E135" s="151"/>
      <c r="F135" s="151">
        <v>7</v>
      </c>
      <c r="G135" s="151" t="s">
        <v>569</v>
      </c>
    </row>
    <row r="136" spans="2:7" x14ac:dyDescent="0.35">
      <c r="B136" s="157" t="s">
        <v>735</v>
      </c>
      <c r="C136" s="146" t="s">
        <v>538</v>
      </c>
      <c r="D136" s="151">
        <v>6</v>
      </c>
      <c r="E136" s="151">
        <v>3</v>
      </c>
      <c r="F136" s="151">
        <v>7</v>
      </c>
      <c r="G136" s="151" t="s">
        <v>604</v>
      </c>
    </row>
    <row r="137" spans="2:7" x14ac:dyDescent="0.35">
      <c r="B137" s="157" t="s">
        <v>736</v>
      </c>
      <c r="C137" s="146" t="s">
        <v>538</v>
      </c>
      <c r="D137" s="151"/>
      <c r="E137" s="151"/>
      <c r="F137" s="151">
        <v>7</v>
      </c>
      <c r="G137" s="151" t="s">
        <v>572</v>
      </c>
    </row>
    <row r="138" spans="2:7" x14ac:dyDescent="0.35">
      <c r="B138" s="157" t="s">
        <v>737</v>
      </c>
      <c r="C138" s="146" t="s">
        <v>538</v>
      </c>
      <c r="D138" s="151"/>
      <c r="E138" s="151"/>
      <c r="F138" s="151">
        <v>7</v>
      </c>
      <c r="G138" s="151" t="s">
        <v>573</v>
      </c>
    </row>
    <row r="139" spans="2:7" x14ac:dyDescent="0.35">
      <c r="B139" s="157" t="s">
        <v>738</v>
      </c>
      <c r="C139" s="146" t="s">
        <v>538</v>
      </c>
      <c r="D139" s="151"/>
      <c r="E139" s="151"/>
      <c r="F139" s="151">
        <v>7</v>
      </c>
      <c r="G139" s="151" t="s">
        <v>574</v>
      </c>
    </row>
    <row r="140" spans="2:7" x14ac:dyDescent="0.35">
      <c r="B140" s="157" t="s">
        <v>739</v>
      </c>
      <c r="C140" s="146" t="s">
        <v>538</v>
      </c>
      <c r="D140" s="151"/>
      <c r="E140" s="151"/>
      <c r="F140" s="151">
        <v>7</v>
      </c>
      <c r="G140" s="151" t="s">
        <v>575</v>
      </c>
    </row>
    <row r="141" spans="2:7" x14ac:dyDescent="0.35">
      <c r="B141" s="157" t="s">
        <v>740</v>
      </c>
      <c r="C141" s="146" t="s">
        <v>538</v>
      </c>
      <c r="D141" s="151"/>
      <c r="E141" s="151"/>
      <c r="F141" s="151">
        <v>7</v>
      </c>
      <c r="G141" s="151" t="s">
        <v>576</v>
      </c>
    </row>
    <row r="142" spans="2:7" x14ac:dyDescent="0.35">
      <c r="B142" s="157" t="s">
        <v>741</v>
      </c>
      <c r="C142" s="146" t="s">
        <v>538</v>
      </c>
      <c r="D142" s="151"/>
      <c r="E142" s="151"/>
      <c r="F142" s="151">
        <v>7</v>
      </c>
      <c r="G142" s="151" t="s">
        <v>598</v>
      </c>
    </row>
    <row r="143" spans="2:7" x14ac:dyDescent="0.35">
      <c r="B143" s="229" t="s">
        <v>742</v>
      </c>
      <c r="C143" s="231" t="s">
        <v>538</v>
      </c>
      <c r="D143" s="223"/>
      <c r="E143" s="223"/>
      <c r="F143" s="151">
        <v>4</v>
      </c>
      <c r="G143" s="151" t="s">
        <v>559</v>
      </c>
    </row>
    <row r="144" spans="2:7" x14ac:dyDescent="0.35">
      <c r="B144" s="230"/>
      <c r="C144" s="232"/>
      <c r="D144" s="224"/>
      <c r="E144" s="224"/>
      <c r="F144" s="151">
        <v>7</v>
      </c>
      <c r="G144" s="151" t="s">
        <v>577</v>
      </c>
    </row>
    <row r="145" spans="2:7" x14ac:dyDescent="0.35">
      <c r="B145" s="157" t="s">
        <v>743</v>
      </c>
      <c r="C145" s="146" t="s">
        <v>538</v>
      </c>
      <c r="D145" s="151"/>
      <c r="E145" s="151"/>
      <c r="F145" s="151">
        <v>7</v>
      </c>
      <c r="G145" s="151" t="s">
        <v>578</v>
      </c>
    </row>
    <row r="146" spans="2:7" x14ac:dyDescent="0.35">
      <c r="B146" s="157" t="s">
        <v>744</v>
      </c>
      <c r="C146" s="146" t="s">
        <v>538</v>
      </c>
      <c r="D146" s="151"/>
      <c r="E146" s="151"/>
      <c r="F146" s="151">
        <v>7</v>
      </c>
      <c r="G146" s="151" t="s">
        <v>579</v>
      </c>
    </row>
    <row r="147" spans="2:7" x14ac:dyDescent="0.35">
      <c r="B147" s="157" t="s">
        <v>745</v>
      </c>
      <c r="C147" s="146" t="s">
        <v>538</v>
      </c>
      <c r="D147" s="151"/>
      <c r="E147" s="151"/>
      <c r="F147" s="151">
        <v>7</v>
      </c>
      <c r="G147" s="151" t="s">
        <v>580</v>
      </c>
    </row>
    <row r="148" spans="2:7" x14ac:dyDescent="0.35">
      <c r="B148" s="157" t="s">
        <v>746</v>
      </c>
      <c r="C148" s="146" t="s">
        <v>538</v>
      </c>
      <c r="D148" s="151"/>
      <c r="E148" s="151"/>
      <c r="F148" s="151">
        <v>7</v>
      </c>
      <c r="G148" s="151" t="s">
        <v>581</v>
      </c>
    </row>
    <row r="149" spans="2:7" x14ac:dyDescent="0.35">
      <c r="B149" s="157" t="s">
        <v>747</v>
      </c>
      <c r="C149" s="146" t="s">
        <v>538</v>
      </c>
      <c r="D149" s="151"/>
      <c r="E149" s="151"/>
      <c r="F149" s="151">
        <v>7</v>
      </c>
      <c r="G149" s="151" t="s">
        <v>605</v>
      </c>
    </row>
    <row r="150" spans="2:7" x14ac:dyDescent="0.35">
      <c r="B150" s="157" t="s">
        <v>748</v>
      </c>
      <c r="C150" s="146" t="s">
        <v>538</v>
      </c>
      <c r="D150" s="151"/>
      <c r="E150" s="151"/>
      <c r="F150" s="151">
        <v>7</v>
      </c>
      <c r="G150" s="151" t="s">
        <v>582</v>
      </c>
    </row>
    <row r="151" spans="2:7" ht="15" thickBot="1" x14ac:dyDescent="0.4">
      <c r="B151" s="159" t="s">
        <v>749</v>
      </c>
      <c r="C151" s="147" t="s">
        <v>538</v>
      </c>
      <c r="D151" s="154"/>
      <c r="E151" s="154"/>
      <c r="F151" s="154">
        <v>7</v>
      </c>
      <c r="G151" s="154" t="s">
        <v>583</v>
      </c>
    </row>
    <row r="152" spans="2:7" x14ac:dyDescent="0.35">
      <c r="B152" s="178" t="s">
        <v>750</v>
      </c>
      <c r="C152" s="174" t="s">
        <v>537</v>
      </c>
      <c r="D152" s="175"/>
      <c r="E152" s="175"/>
      <c r="F152" s="175">
        <v>7</v>
      </c>
      <c r="G152" s="175" t="s">
        <v>584</v>
      </c>
    </row>
    <row r="153" spans="2:7" x14ac:dyDescent="0.35">
      <c r="B153" s="168" t="s">
        <v>751</v>
      </c>
      <c r="C153" s="169" t="s">
        <v>537</v>
      </c>
      <c r="D153" s="170"/>
      <c r="E153" s="170"/>
      <c r="F153" s="170">
        <v>7</v>
      </c>
      <c r="G153" s="170" t="s">
        <v>585</v>
      </c>
    </row>
    <row r="154" spans="2:7" x14ac:dyDescent="0.35">
      <c r="B154" s="251" t="s">
        <v>752</v>
      </c>
      <c r="C154" s="252" t="s">
        <v>537</v>
      </c>
      <c r="D154" s="253"/>
      <c r="E154" s="253"/>
      <c r="F154" s="170">
        <v>3</v>
      </c>
      <c r="G154" s="170" t="s">
        <v>840</v>
      </c>
    </row>
    <row r="155" spans="2:7" x14ac:dyDescent="0.35">
      <c r="B155" s="251"/>
      <c r="C155" s="252"/>
      <c r="D155" s="253"/>
      <c r="E155" s="253"/>
      <c r="F155" s="170">
        <v>7</v>
      </c>
      <c r="G155" s="170" t="s">
        <v>586</v>
      </c>
    </row>
    <row r="156" spans="2:7" x14ac:dyDescent="0.35">
      <c r="B156" s="168" t="s">
        <v>753</v>
      </c>
      <c r="C156" s="169" t="s">
        <v>537</v>
      </c>
      <c r="D156" s="170"/>
      <c r="E156" s="170"/>
      <c r="F156" s="170">
        <v>7</v>
      </c>
      <c r="G156" s="170" t="s">
        <v>606</v>
      </c>
    </row>
    <row r="157" spans="2:7" x14ac:dyDescent="0.35">
      <c r="B157" s="168" t="s">
        <v>754</v>
      </c>
      <c r="C157" s="169" t="s">
        <v>537</v>
      </c>
      <c r="D157" s="170"/>
      <c r="E157" s="170"/>
      <c r="F157" s="170">
        <v>7</v>
      </c>
      <c r="G157" s="170" t="s">
        <v>587</v>
      </c>
    </row>
    <row r="158" spans="2:7" x14ac:dyDescent="0.35">
      <c r="B158" s="168" t="s">
        <v>755</v>
      </c>
      <c r="C158" s="169" t="s">
        <v>537</v>
      </c>
      <c r="D158" s="170">
        <v>6</v>
      </c>
      <c r="E158" s="170">
        <v>4</v>
      </c>
      <c r="F158" s="170">
        <v>7</v>
      </c>
      <c r="G158" s="170" t="s">
        <v>588</v>
      </c>
    </row>
    <row r="159" spans="2:7" x14ac:dyDescent="0.35">
      <c r="B159" s="168" t="s">
        <v>756</v>
      </c>
      <c r="C159" s="169" t="s">
        <v>537</v>
      </c>
      <c r="D159" s="170"/>
      <c r="E159" s="170"/>
      <c r="F159" s="170">
        <v>7</v>
      </c>
      <c r="G159" s="170" t="s">
        <v>589</v>
      </c>
    </row>
    <row r="160" spans="2:7" x14ac:dyDescent="0.35">
      <c r="B160" s="168" t="s">
        <v>757</v>
      </c>
      <c r="C160" s="169" t="s">
        <v>537</v>
      </c>
      <c r="D160" s="170"/>
      <c r="E160" s="170"/>
      <c r="F160" s="170">
        <v>7</v>
      </c>
      <c r="G160" s="170" t="s">
        <v>590</v>
      </c>
    </row>
    <row r="161" spans="2:7" x14ac:dyDescent="0.35">
      <c r="B161" s="168" t="s">
        <v>758</v>
      </c>
      <c r="C161" s="169" t="s">
        <v>537</v>
      </c>
      <c r="D161" s="170"/>
      <c r="E161" s="170"/>
      <c r="F161" s="170">
        <v>7</v>
      </c>
      <c r="G161" s="170" t="s">
        <v>591</v>
      </c>
    </row>
    <row r="162" spans="2:7" x14ac:dyDescent="0.35">
      <c r="B162" s="168" t="s">
        <v>759</v>
      </c>
      <c r="C162" s="169" t="s">
        <v>537</v>
      </c>
      <c r="D162" s="170"/>
      <c r="E162" s="170"/>
      <c r="F162" s="170">
        <v>7</v>
      </c>
      <c r="G162" s="170" t="s">
        <v>607</v>
      </c>
    </row>
    <row r="163" spans="2:7" x14ac:dyDescent="0.35">
      <c r="B163" s="168" t="s">
        <v>760</v>
      </c>
      <c r="C163" s="169" t="s">
        <v>537</v>
      </c>
      <c r="D163" s="170"/>
      <c r="E163" s="170"/>
      <c r="F163" s="170">
        <v>7</v>
      </c>
      <c r="G163" s="170" t="s">
        <v>592</v>
      </c>
    </row>
    <row r="164" spans="2:7" x14ac:dyDescent="0.35">
      <c r="B164" s="168" t="s">
        <v>761</v>
      </c>
      <c r="C164" s="169" t="s">
        <v>537</v>
      </c>
      <c r="D164" s="170"/>
      <c r="E164" s="170"/>
      <c r="F164" s="170">
        <v>7</v>
      </c>
      <c r="G164" s="170" t="s">
        <v>593</v>
      </c>
    </row>
    <row r="165" spans="2:7" x14ac:dyDescent="0.35">
      <c r="B165" s="168" t="s">
        <v>762</v>
      </c>
      <c r="C165" s="169" t="s">
        <v>537</v>
      </c>
      <c r="D165" s="170"/>
      <c r="E165" s="170"/>
      <c r="F165" s="170">
        <v>7</v>
      </c>
      <c r="G165" s="170" t="s">
        <v>594</v>
      </c>
    </row>
    <row r="166" spans="2:7" x14ac:dyDescent="0.35">
      <c r="B166" s="168" t="s">
        <v>763</v>
      </c>
      <c r="C166" s="169" t="s">
        <v>537</v>
      </c>
      <c r="D166" s="170"/>
      <c r="E166" s="170"/>
      <c r="F166" s="170">
        <v>7</v>
      </c>
      <c r="G166" s="170" t="s">
        <v>595</v>
      </c>
    </row>
    <row r="167" spans="2:7" x14ac:dyDescent="0.35">
      <c r="B167" s="168" t="s">
        <v>764</v>
      </c>
      <c r="C167" s="169" t="s">
        <v>537</v>
      </c>
      <c r="D167" s="170"/>
      <c r="E167" s="170"/>
      <c r="F167" s="170">
        <v>7</v>
      </c>
      <c r="G167" s="170" t="s">
        <v>596</v>
      </c>
    </row>
    <row r="168" spans="2:7" x14ac:dyDescent="0.35">
      <c r="B168" s="225" t="s">
        <v>765</v>
      </c>
      <c r="C168" s="233" t="s">
        <v>537</v>
      </c>
      <c r="D168" s="235"/>
      <c r="E168" s="235"/>
      <c r="F168" s="181">
        <v>4</v>
      </c>
      <c r="G168" s="181" t="s">
        <v>558</v>
      </c>
    </row>
    <row r="169" spans="2:7" ht="15" thickBot="1" x14ac:dyDescent="0.4">
      <c r="B169" s="237"/>
      <c r="C169" s="238"/>
      <c r="D169" s="239"/>
      <c r="E169" s="239"/>
      <c r="F169" s="173">
        <v>7</v>
      </c>
      <c r="G169" s="173" t="s">
        <v>602</v>
      </c>
    </row>
    <row r="170" spans="2:7" x14ac:dyDescent="0.35">
      <c r="B170" s="164" t="s">
        <v>766</v>
      </c>
      <c r="C170" s="150" t="s">
        <v>536</v>
      </c>
      <c r="D170" s="160"/>
      <c r="E170" s="160"/>
      <c r="F170" s="160">
        <v>8</v>
      </c>
      <c r="G170" s="160" t="s">
        <v>551</v>
      </c>
    </row>
    <row r="171" spans="2:7" x14ac:dyDescent="0.35">
      <c r="B171" s="157" t="s">
        <v>767</v>
      </c>
      <c r="C171" s="146" t="s">
        <v>536</v>
      </c>
      <c r="D171" s="151"/>
      <c r="E171" s="151"/>
      <c r="F171" s="151">
        <v>8</v>
      </c>
      <c r="G171" s="151" t="s">
        <v>552</v>
      </c>
    </row>
    <row r="172" spans="2:7" x14ac:dyDescent="0.35">
      <c r="B172" s="229" t="s">
        <v>768</v>
      </c>
      <c r="C172" s="231" t="s">
        <v>536</v>
      </c>
      <c r="D172" s="223"/>
      <c r="E172" s="223"/>
      <c r="F172" s="151">
        <v>4</v>
      </c>
      <c r="G172" s="151" t="s">
        <v>563</v>
      </c>
    </row>
    <row r="173" spans="2:7" x14ac:dyDescent="0.35">
      <c r="B173" s="230"/>
      <c r="C173" s="232"/>
      <c r="D173" s="224"/>
      <c r="E173" s="224"/>
      <c r="F173" s="151">
        <v>8</v>
      </c>
      <c r="G173" s="151" t="s">
        <v>553</v>
      </c>
    </row>
    <row r="174" spans="2:7" x14ac:dyDescent="0.35">
      <c r="B174" s="241" t="s">
        <v>769</v>
      </c>
      <c r="C174" s="243" t="s">
        <v>536</v>
      </c>
      <c r="D174" s="244"/>
      <c r="E174" s="244"/>
      <c r="F174" s="151">
        <v>3</v>
      </c>
      <c r="G174" s="151" t="s">
        <v>839</v>
      </c>
    </row>
    <row r="175" spans="2:7" x14ac:dyDescent="0.35">
      <c r="B175" s="241"/>
      <c r="C175" s="243"/>
      <c r="D175" s="244"/>
      <c r="E175" s="244"/>
      <c r="F175" s="151">
        <v>8</v>
      </c>
      <c r="G175" s="151" t="s">
        <v>554</v>
      </c>
    </row>
    <row r="176" spans="2:7" x14ac:dyDescent="0.35">
      <c r="B176" s="157" t="s">
        <v>770</v>
      </c>
      <c r="C176" s="146" t="s">
        <v>536</v>
      </c>
      <c r="D176" s="151"/>
      <c r="E176" s="151"/>
      <c r="F176" s="151">
        <v>8</v>
      </c>
      <c r="G176" s="151" t="s">
        <v>555</v>
      </c>
    </row>
    <row r="177" spans="2:7" x14ac:dyDescent="0.35">
      <c r="B177" s="157" t="s">
        <v>771</v>
      </c>
      <c r="C177" s="146" t="s">
        <v>536</v>
      </c>
      <c r="D177" s="151"/>
      <c r="E177" s="151"/>
      <c r="F177" s="151">
        <v>8</v>
      </c>
      <c r="G177" s="151" t="s">
        <v>599</v>
      </c>
    </row>
    <row r="178" spans="2:7" x14ac:dyDescent="0.35">
      <c r="B178" s="157" t="s">
        <v>772</v>
      </c>
      <c r="C178" s="146" t="s">
        <v>536</v>
      </c>
      <c r="D178" s="151"/>
      <c r="E178" s="151"/>
      <c r="F178" s="151">
        <v>8</v>
      </c>
      <c r="G178" s="151" t="s">
        <v>608</v>
      </c>
    </row>
    <row r="179" spans="2:7" x14ac:dyDescent="0.35">
      <c r="B179" s="157" t="s">
        <v>773</v>
      </c>
      <c r="C179" s="146" t="s">
        <v>536</v>
      </c>
      <c r="D179" s="151"/>
      <c r="E179" s="151"/>
      <c r="F179" s="151">
        <v>8</v>
      </c>
      <c r="G179" s="151" t="s">
        <v>556</v>
      </c>
    </row>
    <row r="180" spans="2:7" x14ac:dyDescent="0.35">
      <c r="B180" s="157" t="s">
        <v>774</v>
      </c>
      <c r="C180" s="146" t="s">
        <v>536</v>
      </c>
      <c r="D180" s="151"/>
      <c r="E180" s="151"/>
      <c r="F180" s="151">
        <v>8</v>
      </c>
      <c r="G180" s="151" t="s">
        <v>557</v>
      </c>
    </row>
    <row r="181" spans="2:7" x14ac:dyDescent="0.35">
      <c r="B181" s="157" t="s">
        <v>775</v>
      </c>
      <c r="C181" s="146" t="s">
        <v>536</v>
      </c>
      <c r="D181" s="151"/>
      <c r="E181" s="151"/>
      <c r="F181" s="151">
        <v>8</v>
      </c>
      <c r="G181" s="151" t="s">
        <v>560</v>
      </c>
    </row>
    <row r="182" spans="2:7" x14ac:dyDescent="0.35">
      <c r="B182" s="157" t="s">
        <v>776</v>
      </c>
      <c r="C182" s="146" t="s">
        <v>536</v>
      </c>
      <c r="D182" s="151"/>
      <c r="E182" s="151"/>
      <c r="F182" s="151">
        <v>8</v>
      </c>
      <c r="G182" s="151" t="s">
        <v>562</v>
      </c>
    </row>
    <row r="183" spans="2:7" x14ac:dyDescent="0.35">
      <c r="B183" s="157" t="s">
        <v>777</v>
      </c>
      <c r="C183" s="146" t="s">
        <v>536</v>
      </c>
      <c r="D183" s="151"/>
      <c r="E183" s="151"/>
      <c r="F183" s="151">
        <v>8</v>
      </c>
      <c r="G183" s="151" t="s">
        <v>561</v>
      </c>
    </row>
    <row r="184" spans="2:7" x14ac:dyDescent="0.35">
      <c r="B184" s="157" t="s">
        <v>778</v>
      </c>
      <c r="C184" s="146" t="s">
        <v>536</v>
      </c>
      <c r="D184" s="151"/>
      <c r="E184" s="151"/>
      <c r="F184" s="151">
        <v>8</v>
      </c>
      <c r="G184" s="151" t="s">
        <v>600</v>
      </c>
    </row>
    <row r="185" spans="2:7" x14ac:dyDescent="0.35">
      <c r="B185" s="157" t="s">
        <v>779</v>
      </c>
      <c r="C185" s="146" t="s">
        <v>536</v>
      </c>
      <c r="D185" s="151"/>
      <c r="E185" s="151"/>
      <c r="F185" s="151">
        <v>8</v>
      </c>
      <c r="G185" s="151" t="s">
        <v>609</v>
      </c>
    </row>
    <row r="186" spans="2:7" x14ac:dyDescent="0.35">
      <c r="B186" s="157" t="s">
        <v>780</v>
      </c>
      <c r="C186" s="146" t="s">
        <v>536</v>
      </c>
      <c r="D186" s="151"/>
      <c r="E186" s="151"/>
      <c r="F186" s="151">
        <v>8</v>
      </c>
      <c r="G186" s="151" t="s">
        <v>559</v>
      </c>
    </row>
    <row r="187" spans="2:7" x14ac:dyDescent="0.35">
      <c r="B187" s="157" t="s">
        <v>781</v>
      </c>
      <c r="C187" s="146" t="s">
        <v>536</v>
      </c>
      <c r="D187" s="151"/>
      <c r="E187" s="151"/>
      <c r="F187" s="151">
        <v>8</v>
      </c>
      <c r="G187" s="151" t="s">
        <v>558</v>
      </c>
    </row>
    <row r="188" spans="2:7" x14ac:dyDescent="0.35">
      <c r="B188" s="157" t="s">
        <v>782</v>
      </c>
      <c r="C188" s="146" t="s">
        <v>536</v>
      </c>
      <c r="D188" s="151"/>
      <c r="E188" s="151"/>
      <c r="F188" s="151">
        <v>8</v>
      </c>
      <c r="G188" s="151" t="s">
        <v>563</v>
      </c>
    </row>
    <row r="189" spans="2:7" x14ac:dyDescent="0.35">
      <c r="B189" s="157" t="s">
        <v>783</v>
      </c>
      <c r="C189" s="146" t="s">
        <v>536</v>
      </c>
      <c r="D189" s="151"/>
      <c r="E189" s="151"/>
      <c r="F189" s="151">
        <v>8</v>
      </c>
      <c r="G189" s="151" t="s">
        <v>564</v>
      </c>
    </row>
    <row r="190" spans="2:7" x14ac:dyDescent="0.35">
      <c r="B190" s="157" t="s">
        <v>784</v>
      </c>
      <c r="C190" s="146" t="s">
        <v>536</v>
      </c>
      <c r="D190" s="151"/>
      <c r="E190" s="151"/>
      <c r="F190" s="151">
        <v>8</v>
      </c>
      <c r="G190" s="151" t="s">
        <v>570</v>
      </c>
    </row>
    <row r="191" spans="2:7" x14ac:dyDescent="0.35">
      <c r="B191" s="157" t="s">
        <v>785</v>
      </c>
      <c r="C191" s="146" t="s">
        <v>536</v>
      </c>
      <c r="D191" s="151"/>
      <c r="E191" s="151"/>
      <c r="F191" s="151">
        <v>8</v>
      </c>
      <c r="G191" s="151" t="s">
        <v>601</v>
      </c>
    </row>
    <row r="192" spans="2:7" x14ac:dyDescent="0.35">
      <c r="B192" s="157" t="s">
        <v>786</v>
      </c>
      <c r="C192" s="146" t="s">
        <v>536</v>
      </c>
      <c r="D192" s="151"/>
      <c r="E192" s="151"/>
      <c r="F192" s="151">
        <v>8</v>
      </c>
      <c r="G192" s="151" t="s">
        <v>610</v>
      </c>
    </row>
    <row r="193" spans="2:7" x14ac:dyDescent="0.35">
      <c r="B193" s="157" t="s">
        <v>787</v>
      </c>
      <c r="C193" s="146" t="s">
        <v>536</v>
      </c>
      <c r="D193" s="151"/>
      <c r="E193" s="151"/>
      <c r="F193" s="151">
        <v>8</v>
      </c>
      <c r="G193" s="151" t="s">
        <v>565</v>
      </c>
    </row>
    <row r="194" spans="2:7" x14ac:dyDescent="0.35">
      <c r="B194" s="157" t="s">
        <v>788</v>
      </c>
      <c r="C194" s="146" t="s">
        <v>536</v>
      </c>
      <c r="D194" s="151"/>
      <c r="E194" s="151"/>
      <c r="F194" s="151">
        <v>8</v>
      </c>
      <c r="G194" s="151" t="s">
        <v>566</v>
      </c>
    </row>
    <row r="195" spans="2:7" x14ac:dyDescent="0.35">
      <c r="B195" s="157" t="s">
        <v>789</v>
      </c>
      <c r="C195" s="146" t="s">
        <v>536</v>
      </c>
      <c r="D195" s="151"/>
      <c r="E195" s="151"/>
      <c r="F195" s="151">
        <v>8</v>
      </c>
      <c r="G195" s="151" t="s">
        <v>567</v>
      </c>
    </row>
    <row r="196" spans="2:7" x14ac:dyDescent="0.35">
      <c r="B196" s="157" t="s">
        <v>790</v>
      </c>
      <c r="C196" s="146" t="s">
        <v>536</v>
      </c>
      <c r="D196" s="151"/>
      <c r="E196" s="151"/>
      <c r="F196" s="151">
        <v>8</v>
      </c>
      <c r="G196" s="151" t="s">
        <v>568</v>
      </c>
    </row>
    <row r="197" spans="2:7" x14ac:dyDescent="0.35">
      <c r="B197" s="157" t="s">
        <v>791</v>
      </c>
      <c r="C197" s="146" t="s">
        <v>536</v>
      </c>
      <c r="D197" s="151"/>
      <c r="E197" s="151"/>
      <c r="F197" s="151">
        <v>8</v>
      </c>
      <c r="G197" s="151" t="s">
        <v>569</v>
      </c>
    </row>
    <row r="198" spans="2:7" x14ac:dyDescent="0.35">
      <c r="B198" s="157" t="s">
        <v>792</v>
      </c>
      <c r="C198" s="146" t="s">
        <v>536</v>
      </c>
      <c r="D198" s="151"/>
      <c r="E198" s="151"/>
      <c r="F198" s="151">
        <v>8</v>
      </c>
      <c r="G198" s="151" t="s">
        <v>604</v>
      </c>
    </row>
    <row r="199" spans="2:7" x14ac:dyDescent="0.35">
      <c r="B199" s="157" t="s">
        <v>793</v>
      </c>
      <c r="C199" s="146" t="s">
        <v>536</v>
      </c>
      <c r="D199" s="151"/>
      <c r="E199" s="151"/>
      <c r="F199" s="151">
        <v>8</v>
      </c>
      <c r="G199" s="151" t="s">
        <v>611</v>
      </c>
    </row>
    <row r="200" spans="2:7" x14ac:dyDescent="0.35">
      <c r="B200" s="157" t="s">
        <v>794</v>
      </c>
      <c r="C200" s="146" t="s">
        <v>536</v>
      </c>
      <c r="D200" s="151"/>
      <c r="E200" s="151"/>
      <c r="F200" s="151">
        <v>8</v>
      </c>
      <c r="G200" s="151" t="s">
        <v>572</v>
      </c>
    </row>
    <row r="201" spans="2:7" x14ac:dyDescent="0.35">
      <c r="B201" s="157" t="s">
        <v>795</v>
      </c>
      <c r="C201" s="146" t="s">
        <v>536</v>
      </c>
      <c r="D201" s="151"/>
      <c r="E201" s="151"/>
      <c r="F201" s="151">
        <v>8</v>
      </c>
      <c r="G201" s="151" t="s">
        <v>573</v>
      </c>
    </row>
    <row r="202" spans="2:7" x14ac:dyDescent="0.35">
      <c r="B202" s="157" t="s">
        <v>796</v>
      </c>
      <c r="C202" s="146" t="s">
        <v>536</v>
      </c>
      <c r="D202" s="151"/>
      <c r="E202" s="151"/>
      <c r="F202" s="151">
        <v>8</v>
      </c>
      <c r="G202" s="151" t="s">
        <v>574</v>
      </c>
    </row>
    <row r="203" spans="2:7" x14ac:dyDescent="0.35">
      <c r="B203" s="157" t="s">
        <v>797</v>
      </c>
      <c r="C203" s="146" t="s">
        <v>536</v>
      </c>
      <c r="D203" s="151"/>
      <c r="E203" s="151"/>
      <c r="F203" s="151">
        <v>8</v>
      </c>
      <c r="G203" s="151" t="s">
        <v>575</v>
      </c>
    </row>
    <row r="204" spans="2:7" x14ac:dyDescent="0.35">
      <c r="B204" s="157" t="s">
        <v>798</v>
      </c>
      <c r="C204" s="146" t="s">
        <v>536</v>
      </c>
      <c r="D204" s="151"/>
      <c r="E204" s="151"/>
      <c r="F204" s="151">
        <v>8</v>
      </c>
      <c r="G204" s="151" t="s">
        <v>576</v>
      </c>
    </row>
    <row r="205" spans="2:7" x14ac:dyDescent="0.35">
      <c r="B205" s="157" t="s">
        <v>799</v>
      </c>
      <c r="C205" s="146" t="s">
        <v>536</v>
      </c>
      <c r="D205" s="151"/>
      <c r="E205" s="151"/>
      <c r="F205" s="151">
        <v>8</v>
      </c>
      <c r="G205" s="151" t="s">
        <v>598</v>
      </c>
    </row>
    <row r="206" spans="2:7" x14ac:dyDescent="0.35">
      <c r="B206" s="157" t="s">
        <v>800</v>
      </c>
      <c r="C206" s="146" t="s">
        <v>536</v>
      </c>
      <c r="D206" s="151"/>
      <c r="E206" s="151"/>
      <c r="F206" s="151">
        <v>8</v>
      </c>
      <c r="G206" s="151" t="s">
        <v>612</v>
      </c>
    </row>
    <row r="207" spans="2:7" x14ac:dyDescent="0.35">
      <c r="B207" s="157" t="s">
        <v>801</v>
      </c>
      <c r="C207" s="146" t="s">
        <v>536</v>
      </c>
      <c r="D207" s="151"/>
      <c r="E207" s="151"/>
      <c r="F207" s="151">
        <v>8</v>
      </c>
      <c r="G207" s="151" t="s">
        <v>577</v>
      </c>
    </row>
    <row r="208" spans="2:7" x14ac:dyDescent="0.35">
      <c r="B208" s="157" t="s">
        <v>802</v>
      </c>
      <c r="C208" s="146" t="s">
        <v>536</v>
      </c>
      <c r="D208" s="151"/>
      <c r="E208" s="151"/>
      <c r="F208" s="151">
        <v>8</v>
      </c>
      <c r="G208" s="151" t="s">
        <v>578</v>
      </c>
    </row>
    <row r="209" spans="2:11" x14ac:dyDescent="0.35">
      <c r="B209" s="157" t="s">
        <v>803</v>
      </c>
      <c r="C209" s="146" t="s">
        <v>536</v>
      </c>
      <c r="D209" s="151">
        <v>6</v>
      </c>
      <c r="E209" s="151">
        <v>5</v>
      </c>
      <c r="F209" s="151">
        <v>8</v>
      </c>
      <c r="G209" s="151" t="s">
        <v>579</v>
      </c>
    </row>
    <row r="210" spans="2:11" ht="15" thickBot="1" x14ac:dyDescent="0.4">
      <c r="B210" s="159" t="s">
        <v>804</v>
      </c>
      <c r="C210" s="147" t="s">
        <v>536</v>
      </c>
      <c r="D210" s="154"/>
      <c r="E210" s="154"/>
      <c r="F210" s="154">
        <v>8</v>
      </c>
      <c r="G210" s="154" t="s">
        <v>580</v>
      </c>
    </row>
    <row r="211" spans="2:11" x14ac:dyDescent="0.35">
      <c r="B211" s="165" t="s">
        <v>805</v>
      </c>
      <c r="C211" s="166" t="s">
        <v>535</v>
      </c>
      <c r="D211" s="167"/>
      <c r="E211" s="167"/>
      <c r="F211" s="167">
        <v>8</v>
      </c>
      <c r="G211" s="167" t="s">
        <v>581</v>
      </c>
    </row>
    <row r="212" spans="2:11" x14ac:dyDescent="0.35">
      <c r="B212" s="168" t="s">
        <v>806</v>
      </c>
      <c r="C212" s="169" t="s">
        <v>535</v>
      </c>
      <c r="D212" s="170"/>
      <c r="E212" s="170"/>
      <c r="F212" s="170">
        <v>8</v>
      </c>
      <c r="G212" s="170" t="s">
        <v>605</v>
      </c>
    </row>
    <row r="213" spans="2:11" x14ac:dyDescent="0.35">
      <c r="B213" s="168" t="s">
        <v>807</v>
      </c>
      <c r="C213" s="169" t="s">
        <v>535</v>
      </c>
      <c r="D213" s="170"/>
      <c r="E213" s="170"/>
      <c r="F213" s="170">
        <v>8</v>
      </c>
      <c r="G213" s="170" t="s">
        <v>613</v>
      </c>
    </row>
    <row r="214" spans="2:11" x14ac:dyDescent="0.35">
      <c r="B214" s="168" t="s">
        <v>808</v>
      </c>
      <c r="C214" s="169" t="s">
        <v>535</v>
      </c>
      <c r="D214" s="170"/>
      <c r="E214" s="170"/>
      <c r="F214" s="170">
        <v>8</v>
      </c>
      <c r="G214" s="170" t="s">
        <v>582</v>
      </c>
    </row>
    <row r="215" spans="2:11" x14ac:dyDescent="0.35">
      <c r="B215" s="168" t="s">
        <v>809</v>
      </c>
      <c r="C215" s="169" t="s">
        <v>535</v>
      </c>
      <c r="D215" s="170"/>
      <c r="E215" s="170"/>
      <c r="F215" s="170">
        <v>8</v>
      </c>
      <c r="G215" s="170" t="s">
        <v>583</v>
      </c>
    </row>
    <row r="216" spans="2:11" x14ac:dyDescent="0.35">
      <c r="B216" s="168" t="s">
        <v>810</v>
      </c>
      <c r="C216" s="169" t="s">
        <v>535</v>
      </c>
      <c r="D216" s="170"/>
      <c r="E216" s="170"/>
      <c r="F216" s="170">
        <v>8</v>
      </c>
      <c r="G216" s="170" t="s">
        <v>584</v>
      </c>
    </row>
    <row r="217" spans="2:11" x14ac:dyDescent="0.35">
      <c r="B217" s="168" t="s">
        <v>811</v>
      </c>
      <c r="C217" s="169" t="s">
        <v>535</v>
      </c>
      <c r="D217" s="170"/>
      <c r="E217" s="170"/>
      <c r="F217" s="170">
        <v>8</v>
      </c>
      <c r="G217" s="170" t="s">
        <v>585</v>
      </c>
    </row>
    <row r="218" spans="2:11" x14ac:dyDescent="0.35">
      <c r="B218" s="168" t="s">
        <v>812</v>
      </c>
      <c r="C218" s="169" t="s">
        <v>535</v>
      </c>
      <c r="D218" s="170"/>
      <c r="E218" s="170"/>
      <c r="F218" s="170">
        <v>8</v>
      </c>
      <c r="G218" s="170" t="s">
        <v>586</v>
      </c>
    </row>
    <row r="219" spans="2:11" x14ac:dyDescent="0.35">
      <c r="B219" s="168" t="s">
        <v>813</v>
      </c>
      <c r="C219" s="169" t="s">
        <v>535</v>
      </c>
      <c r="D219" s="170"/>
      <c r="E219" s="170"/>
      <c r="F219" s="170">
        <v>8</v>
      </c>
      <c r="G219" s="170" t="s">
        <v>606</v>
      </c>
      <c r="K219" s="156"/>
    </row>
    <row r="220" spans="2:11" x14ac:dyDescent="0.35">
      <c r="B220" s="168" t="s">
        <v>814</v>
      </c>
      <c r="C220" s="169" t="s">
        <v>535</v>
      </c>
      <c r="D220" s="170"/>
      <c r="E220" s="170"/>
      <c r="F220" s="170">
        <v>8</v>
      </c>
      <c r="G220" s="170" t="s">
        <v>614</v>
      </c>
    </row>
    <row r="221" spans="2:11" x14ac:dyDescent="0.35">
      <c r="B221" s="168" t="s">
        <v>815</v>
      </c>
      <c r="C221" s="169" t="s">
        <v>535</v>
      </c>
      <c r="D221" s="170"/>
      <c r="E221" s="170"/>
      <c r="F221" s="170">
        <v>8</v>
      </c>
      <c r="G221" s="170" t="s">
        <v>587</v>
      </c>
    </row>
    <row r="222" spans="2:11" x14ac:dyDescent="0.35">
      <c r="B222" s="168" t="s">
        <v>816</v>
      </c>
      <c r="C222" s="169" t="s">
        <v>535</v>
      </c>
      <c r="D222" s="170"/>
      <c r="E222" s="170"/>
      <c r="F222" s="170">
        <v>8</v>
      </c>
      <c r="G222" s="170" t="s">
        <v>588</v>
      </c>
    </row>
    <row r="223" spans="2:11" x14ac:dyDescent="0.35">
      <c r="B223" s="168" t="s">
        <v>817</v>
      </c>
      <c r="C223" s="169" t="s">
        <v>535</v>
      </c>
      <c r="D223" s="170"/>
      <c r="E223" s="170"/>
      <c r="F223" s="170">
        <v>8</v>
      </c>
      <c r="G223" s="170" t="s">
        <v>589</v>
      </c>
    </row>
    <row r="224" spans="2:11" x14ac:dyDescent="0.35">
      <c r="B224" s="168" t="s">
        <v>818</v>
      </c>
      <c r="C224" s="169" t="s">
        <v>535</v>
      </c>
      <c r="D224" s="170"/>
      <c r="E224" s="170"/>
      <c r="F224" s="170">
        <v>8</v>
      </c>
      <c r="G224" s="170" t="s">
        <v>590</v>
      </c>
    </row>
    <row r="225" spans="2:7" x14ac:dyDescent="0.35">
      <c r="B225" s="168" t="s">
        <v>819</v>
      </c>
      <c r="C225" s="169" t="s">
        <v>535</v>
      </c>
      <c r="D225" s="170"/>
      <c r="E225" s="170"/>
      <c r="F225" s="170">
        <v>8</v>
      </c>
      <c r="G225" s="170" t="s">
        <v>591</v>
      </c>
    </row>
    <row r="226" spans="2:7" x14ac:dyDescent="0.35">
      <c r="B226" s="168" t="s">
        <v>820</v>
      </c>
      <c r="C226" s="169" t="s">
        <v>535</v>
      </c>
      <c r="D226" s="170"/>
      <c r="E226" s="170"/>
      <c r="F226" s="170">
        <v>8</v>
      </c>
      <c r="G226" s="170" t="s">
        <v>607</v>
      </c>
    </row>
    <row r="227" spans="2:7" x14ac:dyDescent="0.35">
      <c r="B227" s="168" t="s">
        <v>821</v>
      </c>
      <c r="C227" s="169" t="s">
        <v>535</v>
      </c>
      <c r="D227" s="170"/>
      <c r="E227" s="170"/>
      <c r="F227" s="170">
        <v>8</v>
      </c>
      <c r="G227" s="170" t="s">
        <v>615</v>
      </c>
    </row>
    <row r="228" spans="2:7" x14ac:dyDescent="0.35">
      <c r="B228" s="168" t="s">
        <v>822</v>
      </c>
      <c r="C228" s="169" t="s">
        <v>535</v>
      </c>
      <c r="D228" s="170"/>
      <c r="E228" s="170"/>
      <c r="F228" s="170">
        <v>8</v>
      </c>
      <c r="G228" s="170" t="s">
        <v>592</v>
      </c>
    </row>
    <row r="229" spans="2:7" x14ac:dyDescent="0.35">
      <c r="B229" s="168" t="s">
        <v>823</v>
      </c>
      <c r="C229" s="169" t="s">
        <v>535</v>
      </c>
      <c r="D229" s="170"/>
      <c r="E229" s="170"/>
      <c r="F229" s="170">
        <v>8</v>
      </c>
      <c r="G229" s="170" t="s">
        <v>593</v>
      </c>
    </row>
    <row r="230" spans="2:7" x14ac:dyDescent="0.35">
      <c r="B230" s="168" t="s">
        <v>824</v>
      </c>
      <c r="C230" s="169" t="s">
        <v>535</v>
      </c>
      <c r="D230" s="170"/>
      <c r="E230" s="170"/>
      <c r="F230" s="170">
        <v>8</v>
      </c>
      <c r="G230" s="170" t="s">
        <v>594</v>
      </c>
    </row>
    <row r="231" spans="2:7" x14ac:dyDescent="0.35">
      <c r="B231" s="168" t="s">
        <v>825</v>
      </c>
      <c r="C231" s="169" t="s">
        <v>535</v>
      </c>
      <c r="D231" s="170"/>
      <c r="E231" s="170"/>
      <c r="F231" s="170">
        <v>8</v>
      </c>
      <c r="G231" s="170" t="s">
        <v>595</v>
      </c>
    </row>
    <row r="232" spans="2:7" x14ac:dyDescent="0.35">
      <c r="B232" s="168" t="s">
        <v>826</v>
      </c>
      <c r="C232" s="169" t="s">
        <v>535</v>
      </c>
      <c r="D232" s="170"/>
      <c r="E232" s="170"/>
      <c r="F232" s="170">
        <v>8</v>
      </c>
      <c r="G232" s="170" t="s">
        <v>596</v>
      </c>
    </row>
    <row r="233" spans="2:7" x14ac:dyDescent="0.35">
      <c r="B233" s="168" t="s">
        <v>827</v>
      </c>
      <c r="C233" s="169" t="s">
        <v>535</v>
      </c>
      <c r="D233" s="170"/>
      <c r="E233" s="170"/>
      <c r="F233" s="170">
        <v>8</v>
      </c>
      <c r="G233" s="170" t="s">
        <v>602</v>
      </c>
    </row>
    <row r="234" spans="2:7" x14ac:dyDescent="0.35">
      <c r="B234" s="168" t="s">
        <v>828</v>
      </c>
      <c r="C234" s="169" t="s">
        <v>535</v>
      </c>
      <c r="D234" s="170"/>
      <c r="E234" s="170"/>
      <c r="F234" s="170">
        <v>8</v>
      </c>
      <c r="G234" s="170" t="s">
        <v>616</v>
      </c>
    </row>
    <row r="235" spans="2:7" x14ac:dyDescent="0.35">
      <c r="B235" s="168" t="s">
        <v>829</v>
      </c>
      <c r="C235" s="169" t="s">
        <v>535</v>
      </c>
      <c r="D235" s="170"/>
      <c r="E235" s="170"/>
      <c r="F235" s="170">
        <v>8</v>
      </c>
      <c r="G235" s="170" t="s">
        <v>597</v>
      </c>
    </row>
    <row r="236" spans="2:7" x14ac:dyDescent="0.35">
      <c r="B236" s="168" t="s">
        <v>830</v>
      </c>
      <c r="C236" s="169" t="s">
        <v>535</v>
      </c>
      <c r="D236" s="170">
        <v>6</v>
      </c>
      <c r="E236" s="170">
        <v>6</v>
      </c>
      <c r="F236" s="170">
        <v>8</v>
      </c>
      <c r="G236" s="170" t="s">
        <v>571</v>
      </c>
    </row>
    <row r="237" spans="2:7" x14ac:dyDescent="0.35">
      <c r="B237" s="168" t="s">
        <v>831</v>
      </c>
      <c r="C237" s="169" t="s">
        <v>535</v>
      </c>
      <c r="D237" s="170"/>
      <c r="E237" s="170"/>
      <c r="F237" s="170">
        <v>8</v>
      </c>
      <c r="G237" s="170" t="s">
        <v>549</v>
      </c>
    </row>
    <row r="238" spans="2:7" x14ac:dyDescent="0.35">
      <c r="B238" s="251" t="s">
        <v>832</v>
      </c>
      <c r="C238" s="252" t="s">
        <v>535</v>
      </c>
      <c r="D238" s="253"/>
      <c r="E238" s="253"/>
      <c r="F238" s="170">
        <v>3</v>
      </c>
      <c r="G238" s="170" t="s">
        <v>838</v>
      </c>
    </row>
    <row r="239" spans="2:7" x14ac:dyDescent="0.35">
      <c r="B239" s="251"/>
      <c r="C239" s="252"/>
      <c r="D239" s="253"/>
      <c r="E239" s="253"/>
      <c r="F239" s="170">
        <v>4</v>
      </c>
      <c r="G239" s="170" t="s">
        <v>564</v>
      </c>
    </row>
    <row r="240" spans="2:7" x14ac:dyDescent="0.35">
      <c r="B240" s="251"/>
      <c r="C240" s="252"/>
      <c r="D240" s="253"/>
      <c r="E240" s="253"/>
      <c r="F240" s="170">
        <v>8</v>
      </c>
      <c r="G240" s="170" t="s">
        <v>617</v>
      </c>
    </row>
    <row r="241" spans="2:7" x14ac:dyDescent="0.35">
      <c r="B241" s="168" t="s">
        <v>833</v>
      </c>
      <c r="C241" s="169" t="s">
        <v>535</v>
      </c>
      <c r="D241" s="170"/>
      <c r="E241" s="170"/>
      <c r="F241" s="170">
        <v>8</v>
      </c>
      <c r="G241" s="170" t="s">
        <v>618</v>
      </c>
    </row>
    <row r="242" spans="2:7" x14ac:dyDescent="0.35">
      <c r="B242" s="168" t="s">
        <v>834</v>
      </c>
      <c r="C242" s="169" t="s">
        <v>535</v>
      </c>
      <c r="D242" s="170"/>
      <c r="E242" s="170"/>
      <c r="F242" s="170">
        <v>8</v>
      </c>
      <c r="G242" s="170" t="s">
        <v>619</v>
      </c>
    </row>
    <row r="243" spans="2:7" x14ac:dyDescent="0.35">
      <c r="B243" s="168" t="s">
        <v>835</v>
      </c>
      <c r="C243" s="169" t="s">
        <v>535</v>
      </c>
      <c r="D243" s="170"/>
      <c r="E243" s="170"/>
      <c r="F243" s="170">
        <v>8</v>
      </c>
      <c r="G243" s="170" t="s">
        <v>620</v>
      </c>
    </row>
    <row r="244" spans="2:7" x14ac:dyDescent="0.35">
      <c r="B244" s="168" t="s">
        <v>836</v>
      </c>
      <c r="C244" s="169" t="s">
        <v>535</v>
      </c>
      <c r="D244" s="170"/>
      <c r="E244" s="170"/>
      <c r="F244" s="170">
        <v>8</v>
      </c>
      <c r="G244" s="170" t="s">
        <v>621</v>
      </c>
    </row>
    <row r="245" spans="2:7" x14ac:dyDescent="0.35">
      <c r="B245" s="168" t="s">
        <v>837</v>
      </c>
      <c r="C245" s="169" t="s">
        <v>535</v>
      </c>
      <c r="D245" s="170"/>
      <c r="E245" s="170"/>
      <c r="F245" s="170">
        <v>8</v>
      </c>
      <c r="G245" s="170" t="s">
        <v>603</v>
      </c>
    </row>
  </sheetData>
  <autoFilter ref="B5:C245" xr:uid="{32FC5A88-CA49-464F-9363-82F365619BE3}"/>
  <mergeCells count="85">
    <mergeCell ref="D100:D101"/>
    <mergeCell ref="E100:E101"/>
    <mergeCell ref="D126:D127"/>
    <mergeCell ref="E126:E127"/>
    <mergeCell ref="D143:D144"/>
    <mergeCell ref="E143:E144"/>
    <mergeCell ref="D4:G4"/>
    <mergeCell ref="B11:B12"/>
    <mergeCell ref="C11:C12"/>
    <mergeCell ref="D11:D12"/>
    <mergeCell ref="E11:E12"/>
    <mergeCell ref="B112:B113"/>
    <mergeCell ref="C112:C113"/>
    <mergeCell ref="D112:D113"/>
    <mergeCell ref="E112:E113"/>
    <mergeCell ref="B86:B87"/>
    <mergeCell ref="C86:C87"/>
    <mergeCell ref="B100:B101"/>
    <mergeCell ref="C100:C101"/>
    <mergeCell ref="C108:C109"/>
    <mergeCell ref="B108:B109"/>
    <mergeCell ref="D108:D109"/>
    <mergeCell ref="E108:E109"/>
    <mergeCell ref="D86:D87"/>
    <mergeCell ref="E86:E87"/>
    <mergeCell ref="D90:D91"/>
    <mergeCell ref="E90:E91"/>
    <mergeCell ref="B59:B61"/>
    <mergeCell ref="C59:C61"/>
    <mergeCell ref="B62:B63"/>
    <mergeCell ref="E62:E63"/>
    <mergeCell ref="D59:D61"/>
    <mergeCell ref="E59:E61"/>
    <mergeCell ref="C62:C63"/>
    <mergeCell ref="D62:D63"/>
    <mergeCell ref="B238:B240"/>
    <mergeCell ref="C238:C240"/>
    <mergeCell ref="D238:D240"/>
    <mergeCell ref="E238:E240"/>
    <mergeCell ref="B154:B155"/>
    <mergeCell ref="C154:C155"/>
    <mergeCell ref="D154:D155"/>
    <mergeCell ref="E154:E155"/>
    <mergeCell ref="B172:B173"/>
    <mergeCell ref="C172:C173"/>
    <mergeCell ref="B174:B175"/>
    <mergeCell ref="C174:C175"/>
    <mergeCell ref="D174:D175"/>
    <mergeCell ref="E174:E175"/>
    <mergeCell ref="E37:E38"/>
    <mergeCell ref="B13:B14"/>
    <mergeCell ref="C13:C14"/>
    <mergeCell ref="D13:D14"/>
    <mergeCell ref="E13:E14"/>
    <mergeCell ref="B37:B38"/>
    <mergeCell ref="C37:C38"/>
    <mergeCell ref="D37:D38"/>
    <mergeCell ref="B23:B25"/>
    <mergeCell ref="C23:C25"/>
    <mergeCell ref="D23:D25"/>
    <mergeCell ref="E23:E25"/>
    <mergeCell ref="B31:B32"/>
    <mergeCell ref="C31:C32"/>
    <mergeCell ref="D31:D32"/>
    <mergeCell ref="E31:E32"/>
    <mergeCell ref="B119:B120"/>
    <mergeCell ref="C119:C120"/>
    <mergeCell ref="D119:D120"/>
    <mergeCell ref="E119:E120"/>
    <mergeCell ref="D172:D173"/>
    <mergeCell ref="E172:E173"/>
    <mergeCell ref="B168:B169"/>
    <mergeCell ref="C168:C169"/>
    <mergeCell ref="D168:D169"/>
    <mergeCell ref="E168:E169"/>
    <mergeCell ref="B126:B127"/>
    <mergeCell ref="C126:C127"/>
    <mergeCell ref="B143:B144"/>
    <mergeCell ref="C143:C144"/>
    <mergeCell ref="D66:D67"/>
    <mergeCell ref="E66:E67"/>
    <mergeCell ref="B90:B91"/>
    <mergeCell ref="C90:C91"/>
    <mergeCell ref="B66:B67"/>
    <mergeCell ref="C66:C67"/>
  </mergeCells>
  <phoneticPr fontId="22" type="noConversion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1</vt:lpstr>
      <vt:lpstr>Table 2</vt:lpstr>
      <vt:lpstr>Table 3</vt:lpstr>
      <vt:lpstr>Table 4</vt:lpstr>
      <vt:lpstr>Table 5</vt:lpstr>
      <vt:lpstr>Table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Modern 14</dc:creator>
  <cp:lastModifiedBy>Modern 14</cp:lastModifiedBy>
  <dcterms:created xsi:type="dcterms:W3CDTF">2024-02-12T10:17:16Z</dcterms:created>
  <dcterms:modified xsi:type="dcterms:W3CDTF">2025-06-26T02:06:12Z</dcterms:modified>
</cp:coreProperties>
</file>